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30" windowWidth="18435" windowHeight="10995"/>
  </bookViews>
  <sheets>
    <sheet name="Noviembre" sheetId="13" r:id="rId1"/>
  </sheets>
  <definedNames>
    <definedName name="_xlnm.Print_Area" localSheetId="0">Noviembre!$A$1:$AE$58</definedName>
  </definedNames>
  <calcPr calcId="145621"/>
</workbook>
</file>

<file path=xl/calcChain.xml><?xml version="1.0" encoding="utf-8"?>
<calcChain xmlns="http://schemas.openxmlformats.org/spreadsheetml/2006/main">
  <c r="W55" i="13" l="1"/>
  <c r="V55" i="13"/>
  <c r="X54" i="13"/>
  <c r="X53" i="13"/>
  <c r="X52" i="13"/>
  <c r="X51" i="13"/>
  <c r="X50" i="13"/>
  <c r="X49" i="13"/>
  <c r="X48" i="13"/>
  <c r="X47" i="13"/>
  <c r="X46" i="13"/>
  <c r="X45" i="13"/>
  <c r="X44" i="13"/>
  <c r="X43" i="13"/>
  <c r="X42" i="13"/>
  <c r="X41" i="13"/>
  <c r="X40" i="13"/>
  <c r="X39" i="13"/>
  <c r="X38" i="13"/>
  <c r="X37" i="13"/>
  <c r="X36" i="13"/>
  <c r="X35" i="13"/>
  <c r="X34" i="13"/>
  <c r="X33" i="13"/>
  <c r="X32" i="13"/>
  <c r="X31" i="13"/>
  <c r="X30" i="13"/>
  <c r="X29" i="13"/>
  <c r="X28" i="13"/>
  <c r="X27" i="13"/>
  <c r="X26" i="13"/>
  <c r="X25" i="13"/>
  <c r="X24" i="13"/>
  <c r="X23" i="13"/>
  <c r="X22" i="13"/>
  <c r="X21" i="13"/>
  <c r="X20" i="13"/>
  <c r="X19" i="13"/>
  <c r="X18" i="13"/>
  <c r="X17" i="13"/>
  <c r="X16" i="13"/>
  <c r="X15" i="13"/>
  <c r="X14" i="13"/>
  <c r="X13" i="13"/>
  <c r="X12" i="13"/>
  <c r="X11" i="13"/>
  <c r="X10" i="13"/>
  <c r="X9" i="13"/>
  <c r="X55" i="13" s="1"/>
  <c r="Q53" i="13" l="1"/>
  <c r="P53" i="13"/>
  <c r="O53" i="13"/>
  <c r="N53" i="13"/>
  <c r="M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2" i="13" l="1"/>
  <c r="D63" i="13"/>
</calcChain>
</file>

<file path=xl/sharedStrings.xml><?xml version="1.0" encoding="utf-8"?>
<sst xmlns="http://schemas.openxmlformats.org/spreadsheetml/2006/main" count="141" uniqueCount="89">
  <si>
    <t xml:space="preserve">No. </t>
  </si>
  <si>
    <t xml:space="preserve">AGENCIA </t>
  </si>
  <si>
    <t xml:space="preserve">MASCULINO </t>
  </si>
  <si>
    <t xml:space="preserve">FEMENINO </t>
  </si>
  <si>
    <t xml:space="preserve">TOTAL </t>
  </si>
  <si>
    <t xml:space="preserve">DIRECCION GENERAL DE CORREOS Y TELEGRAFOS </t>
  </si>
  <si>
    <t xml:space="preserve">DEPARTAMENTO DE OPERACIONES </t>
  </si>
  <si>
    <t>Villa Canales</t>
  </si>
  <si>
    <t>Escuintla</t>
  </si>
  <si>
    <t>Chimaltenango</t>
  </si>
  <si>
    <t>Barberena</t>
  </si>
  <si>
    <t>Cuilapa</t>
  </si>
  <si>
    <t>Nueva Santa Rosa</t>
  </si>
  <si>
    <t>Jalapa</t>
  </si>
  <si>
    <t>Jutiapa</t>
  </si>
  <si>
    <t>Huehuetenango</t>
  </si>
  <si>
    <t>Todos Santos Cuchumatán</t>
  </si>
  <si>
    <t>Chiantla</t>
  </si>
  <si>
    <t>Aguacatán</t>
  </si>
  <si>
    <t>Uspantán</t>
  </si>
  <si>
    <t>Chiquimula</t>
  </si>
  <si>
    <t>Guastatoya</t>
  </si>
  <si>
    <t>Morales</t>
  </si>
  <si>
    <t>Puerto Barrios</t>
  </si>
  <si>
    <t>Quetzaltenango</t>
  </si>
  <si>
    <t>San Marcos</t>
  </si>
  <si>
    <t>Tejutla</t>
  </si>
  <si>
    <t>Retalhuleu</t>
  </si>
  <si>
    <t>Totonicapán</t>
  </si>
  <si>
    <t>TOTAL</t>
  </si>
  <si>
    <t>MINISTERIO DE COMUNICACIONES INFRAESTRUCTURA Y VIVIENDA</t>
  </si>
  <si>
    <t>San Felipe</t>
  </si>
  <si>
    <t>Santa Lucía Cotzumalguapa</t>
  </si>
  <si>
    <t>Amatitlán</t>
  </si>
  <si>
    <t>El Rico</t>
  </si>
  <si>
    <t>Cubulco</t>
  </si>
  <si>
    <t>DEPARTAMENTO DE OPERACIONES POSTALES</t>
  </si>
  <si>
    <t>SEXO</t>
  </si>
  <si>
    <t>Mujeres</t>
  </si>
  <si>
    <t>Hombres</t>
  </si>
  <si>
    <t>Total</t>
  </si>
  <si>
    <t>EDAD</t>
  </si>
  <si>
    <t>0 a menores de 13 años (niñez)</t>
  </si>
  <si>
    <t>13-30 años (juventud)</t>
  </si>
  <si>
    <t>Mayores de 30 a 60 años (adultos)</t>
  </si>
  <si>
    <t>Mayores de 60 años (tercera edad)</t>
  </si>
  <si>
    <t>ETNIA</t>
  </si>
  <si>
    <t>Maya</t>
  </si>
  <si>
    <t>Garifuna</t>
  </si>
  <si>
    <t>CODIGO CENTRO DE COSTO</t>
  </si>
  <si>
    <t>AGENCIA</t>
  </si>
  <si>
    <t>MASCULINO</t>
  </si>
  <si>
    <t>FEMENINO</t>
  </si>
  <si>
    <t>0 A 13 AÑOS</t>
  </si>
  <si>
    <t>13 A 30 AÑOS</t>
  </si>
  <si>
    <t>30 A 60 AÑOS</t>
  </si>
  <si>
    <t>60 AÑOS EN ADELANTE</t>
  </si>
  <si>
    <t>MAYA</t>
  </si>
  <si>
    <t>GARIFUNA</t>
  </si>
  <si>
    <t>XINKA</t>
  </si>
  <si>
    <t>OTROS</t>
  </si>
  <si>
    <t>TOTALES GENERALES</t>
  </si>
  <si>
    <t>Agencia Central</t>
  </si>
  <si>
    <t>San Pedro la Laguna</t>
  </si>
  <si>
    <t>Antigua</t>
  </si>
  <si>
    <t>Quiché</t>
  </si>
  <si>
    <t>Playa Grande</t>
  </si>
  <si>
    <t>San Mateo Ixtatán</t>
  </si>
  <si>
    <t>Concepción las Minas</t>
  </si>
  <si>
    <t>Rio Dulce</t>
  </si>
  <si>
    <t>Puerto San José</t>
  </si>
  <si>
    <t>Sn José la Máquina</t>
  </si>
  <si>
    <t>San Jeronimo</t>
  </si>
  <si>
    <t>Chahal</t>
  </si>
  <si>
    <t>Ocós</t>
  </si>
  <si>
    <t>Xinca</t>
  </si>
  <si>
    <t>Otro</t>
  </si>
  <si>
    <t>METAS FISICAS ENTREGA PAQUETERIA FEBRERO 2,022</t>
  </si>
  <si>
    <t>METAS FISICAS FEBRERO 2022</t>
  </si>
  <si>
    <t>METAS FISICAS FEBRERO 2,022</t>
  </si>
  <si>
    <t>FEBRERO</t>
  </si>
  <si>
    <t>Salamá</t>
  </si>
  <si>
    <t>Cobán</t>
  </si>
  <si>
    <t>San Juan Sacatepéquez</t>
  </si>
  <si>
    <t>Pueblo Nuevo  Viñas</t>
  </si>
  <si>
    <t>La Unión</t>
  </si>
  <si>
    <t>Usumatlán</t>
  </si>
  <si>
    <t>Pueblo Nuevo Viñas</t>
  </si>
  <si>
    <t>Río Dulce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</si>
</sst>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</cellStyleXfs>
  <cellXfs count="8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0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3" borderId="10" xfId="0" applyFont="1" applyFill="1" applyBorder="1" applyAlignment="1">
      <alignment horizontal="center" vertical="center" wrapText="1"/>
    </xf>
    <xf numFmtId="3" fontId="0" fillId="3" borderId="11" xfId="0" applyNumberFormat="1" applyFill="1" applyBorder="1" applyAlignment="1">
      <alignment horizontal="center"/>
    </xf>
    <xf numFmtId="0" fontId="4" fillId="3" borderId="11" xfId="0" applyFont="1" applyFill="1" applyBorder="1" applyAlignment="1">
      <alignment horizontal="center" vertical="center"/>
    </xf>
    <xf numFmtId="0" fontId="0" fillId="0" borderId="0" xfId="0" applyFont="1"/>
    <xf numFmtId="3" fontId="0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18" xfId="0" applyFont="1" applyFill="1" applyBorder="1" applyAlignment="1">
      <alignment horizontal="center" vertical="center" wrapText="1"/>
    </xf>
    <xf numFmtId="1" fontId="0" fillId="0" borderId="6" xfId="1" applyNumberFormat="1" applyFont="1" applyBorder="1" applyAlignment="1">
      <alignment horizontal="center" vertical="center"/>
    </xf>
    <xf numFmtId="3" fontId="0" fillId="3" borderId="19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1" fontId="0" fillId="3" borderId="20" xfId="0" applyNumberFormat="1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11" fillId="3" borderId="8" xfId="2" applyFont="1" applyFill="1" applyBorder="1"/>
    <xf numFmtId="3" fontId="11" fillId="3" borderId="8" xfId="0" applyNumberFormat="1" applyFont="1" applyFill="1" applyBorder="1" applyAlignment="1">
      <alignment horizontal="center"/>
    </xf>
    <xf numFmtId="3" fontId="11" fillId="3" borderId="9" xfId="0" applyNumberFormat="1" applyFont="1" applyFill="1" applyBorder="1" applyAlignment="1">
      <alignment horizontal="center"/>
    </xf>
    <xf numFmtId="0" fontId="8" fillId="0" borderId="0" xfId="0" applyFont="1"/>
    <xf numFmtId="3" fontId="8" fillId="0" borderId="0" xfId="0" applyNumberFormat="1" applyFont="1"/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0" fillId="3" borderId="26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left" vertical="center" wrapText="1"/>
    </xf>
    <xf numFmtId="1" fontId="0" fillId="0" borderId="18" xfId="1" applyNumberFormat="1" applyFont="1" applyBorder="1" applyAlignment="1">
      <alignment horizontal="center" vertical="center"/>
    </xf>
    <xf numFmtId="1" fontId="0" fillId="0" borderId="7" xfId="1" applyNumberFormat="1" applyFont="1" applyBorder="1" applyAlignment="1">
      <alignment horizontal="center" vertical="center"/>
    </xf>
    <xf numFmtId="1" fontId="0" fillId="3" borderId="10" xfId="0" applyNumberFormat="1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center" vertical="center" wrapText="1"/>
    </xf>
    <xf numFmtId="1" fontId="0" fillId="0" borderId="19" xfId="1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/>
    <xf numFmtId="0" fontId="7" fillId="0" borderId="0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3" fontId="2" fillId="0" borderId="6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0" fontId="0" fillId="0" borderId="0" xfId="1" applyNumberFormat="1" applyFont="1" applyFill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4" borderId="22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3" fontId="0" fillId="3" borderId="6" xfId="0" applyNumberFormat="1" applyFont="1" applyFill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3" fillId="0" borderId="6" xfId="0" applyFont="1" applyBorder="1"/>
    <xf numFmtId="0" fontId="17" fillId="0" borderId="6" xfId="0" applyFont="1" applyFill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center"/>
    </xf>
    <xf numFmtId="0" fontId="4" fillId="0" borderId="6" xfId="3" applyFont="1" applyFill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</cellXfs>
  <cellStyles count="4">
    <cellStyle name="Normal" xfId="0" builtinId="0"/>
    <cellStyle name="Normal 3 2" xfId="2"/>
    <cellStyle name="Normal 3 3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1</xdr:row>
      <xdr:rowOff>57150</xdr:rowOff>
    </xdr:from>
    <xdr:to>
      <xdr:col>20</xdr:col>
      <xdr:colOff>484983</xdr:colOff>
      <xdr:row>3</xdr:row>
      <xdr:rowOff>28576</xdr:rowOff>
    </xdr:to>
    <xdr:pic>
      <xdr:nvPicPr>
        <xdr:cNvPr id="2" name="1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</xdr:row>
      <xdr:rowOff>57149</xdr:rowOff>
    </xdr:from>
    <xdr:to>
      <xdr:col>20</xdr:col>
      <xdr:colOff>752475</xdr:colOff>
      <xdr:row>3</xdr:row>
      <xdr:rowOff>91454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66699"/>
          <a:ext cx="1838325" cy="948705"/>
        </a:xfrm>
        <a:prstGeom prst="rect">
          <a:avLst/>
        </a:prstGeom>
      </xdr:spPr>
    </xdr:pic>
    <xdr:clientData/>
  </xdr:twoCellAnchor>
  <xdr:oneCellAnchor>
    <xdr:from>
      <xdr:col>23</xdr:col>
      <xdr:colOff>514350</xdr:colOff>
      <xdr:row>1</xdr:row>
      <xdr:rowOff>57150</xdr:rowOff>
    </xdr:from>
    <xdr:ext cx="1570833" cy="885826"/>
    <xdr:pic>
      <xdr:nvPicPr>
        <xdr:cNvPr id="4" name="3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95250</xdr:colOff>
      <xdr:row>1</xdr:row>
      <xdr:rowOff>57149</xdr:rowOff>
    </xdr:from>
    <xdr:ext cx="1838325" cy="948705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66699"/>
          <a:ext cx="1838325" cy="9487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tabSelected="1" view="pageBreakPreview" zoomScale="60" zoomScaleNormal="100" workbookViewId="0">
      <selection activeCell="K12" sqref="K12"/>
    </sheetView>
  </sheetViews>
  <sheetFormatPr baseColWidth="10" defaultRowHeight="16.5" x14ac:dyDescent="0.3"/>
  <cols>
    <col min="1" max="1" width="12.42578125" style="10" customWidth="1"/>
    <col min="2" max="2" width="28.85546875" customWidth="1"/>
    <col min="3" max="3" width="17.5703125" customWidth="1"/>
    <col min="4" max="4" width="17.28515625" customWidth="1"/>
    <col min="5" max="5" width="16.42578125" customWidth="1"/>
    <col min="6" max="6" width="4.42578125" customWidth="1"/>
    <col min="7" max="7" width="18.7109375" customWidth="1"/>
    <col min="8" max="8" width="10.140625" customWidth="1"/>
    <col min="9" max="9" width="18" customWidth="1"/>
    <col min="10" max="10" width="17" customWidth="1"/>
    <col min="11" max="11" width="13.42578125" customWidth="1"/>
    <col min="12" max="12" width="4.42578125" customWidth="1"/>
    <col min="13" max="13" width="9.7109375" customWidth="1"/>
    <col min="14" max="14" width="13.85546875" bestFit="1" customWidth="1"/>
    <col min="15" max="15" width="10" customWidth="1"/>
    <col min="16" max="16" width="21" customWidth="1"/>
    <col min="17" max="17" width="11.5703125" customWidth="1"/>
    <col min="18" max="19" width="11.42578125" style="2"/>
    <col min="20" max="20" width="4.85546875" style="4" bestFit="1" customWidth="1"/>
    <col min="21" max="21" width="38.7109375" style="2" customWidth="1"/>
    <col min="22" max="22" width="19.85546875" style="2" customWidth="1"/>
    <col min="23" max="23" width="16.85546875" style="2" customWidth="1"/>
    <col min="24" max="24" width="31.42578125" style="2" customWidth="1"/>
    <col min="25" max="25" width="11.42578125" style="2"/>
    <col min="29" max="29" width="18.5703125" customWidth="1"/>
    <col min="30" max="30" width="15.85546875" customWidth="1"/>
    <col min="31" max="16384" width="11.42578125" style="2"/>
  </cols>
  <sheetData>
    <row r="1" spans="1:30" x14ac:dyDescent="0.3">
      <c r="T1" s="53" t="s">
        <v>30</v>
      </c>
      <c r="U1" s="53"/>
      <c r="V1" s="53"/>
      <c r="W1" s="53"/>
      <c r="X1" s="53"/>
    </row>
    <row r="2" spans="1:30" ht="36" x14ac:dyDescent="0.55000000000000004">
      <c r="A2" s="67" t="s">
        <v>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T2" s="53" t="s">
        <v>5</v>
      </c>
      <c r="U2" s="53"/>
      <c r="V2" s="53"/>
      <c r="W2" s="53"/>
      <c r="X2" s="53"/>
    </row>
    <row r="3" spans="1:30" ht="36" x14ac:dyDescent="0.55000000000000004">
      <c r="A3" s="67" t="s">
        <v>77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T3" s="53" t="s">
        <v>6</v>
      </c>
      <c r="U3" s="53"/>
      <c r="V3" s="53"/>
      <c r="W3" s="53"/>
      <c r="X3" s="53"/>
    </row>
    <row r="4" spans="1:30" ht="17.25" thickBot="1" x14ac:dyDescent="0.35"/>
    <row r="5" spans="1:30" ht="17.25" customHeight="1" thickBot="1" x14ac:dyDescent="0.35">
      <c r="A5" s="63" t="s">
        <v>49</v>
      </c>
      <c r="B5" s="65" t="s">
        <v>50</v>
      </c>
      <c r="C5" s="68" t="s">
        <v>80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70"/>
      <c r="T5" s="53" t="s">
        <v>78</v>
      </c>
      <c r="U5" s="53"/>
      <c r="V5" s="53"/>
      <c r="W5" s="53"/>
      <c r="X5" s="53"/>
    </row>
    <row r="6" spans="1:30" ht="42" customHeight="1" thickBot="1" x14ac:dyDescent="0.35">
      <c r="A6" s="64"/>
      <c r="B6" s="66"/>
      <c r="C6" s="29" t="s">
        <v>51</v>
      </c>
      <c r="D6" s="29" t="s">
        <v>52</v>
      </c>
      <c r="E6" s="29" t="s">
        <v>29</v>
      </c>
      <c r="F6" s="71"/>
      <c r="G6" s="29" t="s">
        <v>53</v>
      </c>
      <c r="H6" s="29" t="s">
        <v>54</v>
      </c>
      <c r="I6" s="29" t="s">
        <v>55</v>
      </c>
      <c r="J6" s="29" t="s">
        <v>56</v>
      </c>
      <c r="K6" s="29" t="s">
        <v>29</v>
      </c>
      <c r="L6" s="73"/>
      <c r="M6" s="29" t="s">
        <v>57</v>
      </c>
      <c r="N6" s="29" t="s">
        <v>58</v>
      </c>
      <c r="O6" s="29" t="s">
        <v>59</v>
      </c>
      <c r="P6" s="30" t="s">
        <v>60</v>
      </c>
      <c r="Q6" s="29" t="s">
        <v>29</v>
      </c>
    </row>
    <row r="7" spans="1:30" ht="16.5" customHeight="1" x14ac:dyDescent="0.3">
      <c r="A7" s="31">
        <v>2968</v>
      </c>
      <c r="B7" s="32" t="s">
        <v>62</v>
      </c>
      <c r="C7" s="3">
        <v>17319</v>
      </c>
      <c r="D7" s="3">
        <v>10451</v>
      </c>
      <c r="E7" s="5">
        <f t="shared" ref="E7:E52" si="0">+C7+D7</f>
        <v>27770</v>
      </c>
      <c r="F7" s="71"/>
      <c r="G7" s="11">
        <v>0</v>
      </c>
      <c r="H7" s="3">
        <v>0</v>
      </c>
      <c r="I7" s="3">
        <v>27770</v>
      </c>
      <c r="J7" s="3">
        <v>0</v>
      </c>
      <c r="K7" s="5">
        <v>27770</v>
      </c>
      <c r="L7" s="73"/>
      <c r="M7" s="33">
        <v>1974.5922208552813</v>
      </c>
      <c r="N7" s="34">
        <v>49.56178957582479</v>
      </c>
      <c r="O7" s="34">
        <v>32.53996135985583</v>
      </c>
      <c r="P7" s="34">
        <v>25713.306028209037</v>
      </c>
      <c r="Q7" s="35">
        <v>27770</v>
      </c>
      <c r="T7" s="54" t="s">
        <v>0</v>
      </c>
      <c r="U7" s="54" t="s">
        <v>1</v>
      </c>
      <c r="V7" s="56" t="s">
        <v>80</v>
      </c>
      <c r="W7" s="57"/>
      <c r="X7" s="58"/>
    </row>
    <row r="8" spans="1:30" x14ac:dyDescent="0.3">
      <c r="A8" s="36">
        <v>16245</v>
      </c>
      <c r="B8" s="40" t="s">
        <v>16</v>
      </c>
      <c r="C8" s="38">
        <v>27</v>
      </c>
      <c r="D8" s="38">
        <v>9</v>
      </c>
      <c r="E8" s="6">
        <f t="shared" si="0"/>
        <v>36</v>
      </c>
      <c r="F8" s="71"/>
      <c r="G8" s="13">
        <v>0</v>
      </c>
      <c r="H8" s="14">
        <v>0</v>
      </c>
      <c r="I8" s="14">
        <v>36</v>
      </c>
      <c r="J8" s="14">
        <v>0</v>
      </c>
      <c r="K8" s="6">
        <v>36</v>
      </c>
      <c r="L8" s="73"/>
      <c r="M8" s="39">
        <v>31.668455575432318</v>
      </c>
      <c r="N8" s="12">
        <v>3.1007751937984496E-2</v>
      </c>
      <c r="O8" s="12">
        <v>3.5778175313059034E-3</v>
      </c>
      <c r="P8" s="12">
        <v>4.2969588550983904</v>
      </c>
      <c r="Q8" s="15">
        <v>36</v>
      </c>
      <c r="T8" s="55"/>
      <c r="U8" s="55"/>
      <c r="V8" s="1" t="s">
        <v>2</v>
      </c>
      <c r="W8" s="1" t="s">
        <v>3</v>
      </c>
      <c r="X8" s="1" t="s">
        <v>4</v>
      </c>
      <c r="Z8" s="8"/>
      <c r="AA8" s="8"/>
      <c r="AB8" s="8"/>
      <c r="AC8" s="8"/>
      <c r="AD8" s="8"/>
    </row>
    <row r="9" spans="1:30" ht="18.75" x14ac:dyDescent="0.3">
      <c r="A9" s="36">
        <v>16246</v>
      </c>
      <c r="B9" s="40" t="s">
        <v>63</v>
      </c>
      <c r="C9" s="38">
        <v>186</v>
      </c>
      <c r="D9" s="38">
        <v>143</v>
      </c>
      <c r="E9" s="6">
        <f t="shared" si="0"/>
        <v>329</v>
      </c>
      <c r="F9" s="71"/>
      <c r="G9" s="13">
        <v>0</v>
      </c>
      <c r="H9" s="14">
        <v>0</v>
      </c>
      <c r="I9" s="14">
        <v>329</v>
      </c>
      <c r="J9" s="14">
        <v>0</v>
      </c>
      <c r="K9" s="6">
        <v>329</v>
      </c>
      <c r="L9" s="73"/>
      <c r="M9" s="39">
        <v>318.76581036898648</v>
      </c>
      <c r="N9" s="12">
        <v>1.5059318075665578</v>
      </c>
      <c r="O9" s="12">
        <v>9.2199906585707619E-2</v>
      </c>
      <c r="P9" s="12">
        <v>8.6360579168612794</v>
      </c>
      <c r="Q9" s="15">
        <v>329.00000000000006</v>
      </c>
      <c r="T9" s="79">
        <v>1</v>
      </c>
      <c r="U9" s="80" t="s">
        <v>62</v>
      </c>
      <c r="V9" s="81">
        <v>17319</v>
      </c>
      <c r="W9" s="81">
        <v>10451</v>
      </c>
      <c r="X9" s="81">
        <f>SUM(V9:W9)</f>
        <v>27770</v>
      </c>
      <c r="Z9" s="59" t="s">
        <v>36</v>
      </c>
      <c r="AA9" s="59"/>
      <c r="AB9" s="59"/>
      <c r="AC9" s="59"/>
      <c r="AD9" s="59"/>
    </row>
    <row r="10" spans="1:30" ht="18.75" x14ac:dyDescent="0.3">
      <c r="A10" s="36">
        <v>16247</v>
      </c>
      <c r="B10" s="40" t="s">
        <v>81</v>
      </c>
      <c r="C10" s="38">
        <v>10</v>
      </c>
      <c r="D10" s="38">
        <v>0</v>
      </c>
      <c r="E10" s="6">
        <f t="shared" si="0"/>
        <v>10</v>
      </c>
      <c r="F10" s="71"/>
      <c r="G10" s="13">
        <v>0</v>
      </c>
      <c r="H10" s="14">
        <v>0</v>
      </c>
      <c r="I10" s="14">
        <v>10</v>
      </c>
      <c r="J10" s="14">
        <v>0</v>
      </c>
      <c r="K10" s="6">
        <v>10</v>
      </c>
      <c r="L10" s="73"/>
      <c r="M10" s="39">
        <v>2.2304098046725391</v>
      </c>
      <c r="N10" s="12">
        <v>5.5151283033320567E-3</v>
      </c>
      <c r="O10" s="12">
        <v>2.4511681348142471E-3</v>
      </c>
      <c r="P10" s="12">
        <v>7.7616238988893134</v>
      </c>
      <c r="Q10" s="15">
        <v>9.9999999999999982</v>
      </c>
      <c r="T10" s="79">
        <v>2</v>
      </c>
      <c r="U10" s="82" t="s">
        <v>16</v>
      </c>
      <c r="V10" s="81">
        <v>27</v>
      </c>
      <c r="W10" s="81">
        <v>9</v>
      </c>
      <c r="X10" s="81">
        <f t="shared" ref="X10:X54" si="1">SUM(V10:W10)</f>
        <v>36</v>
      </c>
      <c r="Z10" s="59" t="s">
        <v>79</v>
      </c>
      <c r="AA10" s="59"/>
      <c r="AB10" s="59"/>
      <c r="AC10" s="59"/>
      <c r="AD10" s="59"/>
    </row>
    <row r="11" spans="1:30" x14ac:dyDescent="0.3">
      <c r="A11" s="36">
        <v>16248</v>
      </c>
      <c r="B11" s="40" t="s">
        <v>14</v>
      </c>
      <c r="C11" s="38">
        <v>432</v>
      </c>
      <c r="D11" s="38">
        <v>244</v>
      </c>
      <c r="E11" s="6">
        <f t="shared" si="0"/>
        <v>676</v>
      </c>
      <c r="F11" s="71"/>
      <c r="G11" s="16">
        <v>0</v>
      </c>
      <c r="H11" s="17">
        <v>0</v>
      </c>
      <c r="I11" s="17">
        <v>676</v>
      </c>
      <c r="J11" s="17">
        <v>0</v>
      </c>
      <c r="K11" s="7">
        <v>676</v>
      </c>
      <c r="L11" s="73"/>
      <c r="M11" s="39">
        <v>7.4930902111324382</v>
      </c>
      <c r="N11" s="12">
        <v>1.4643268439813546</v>
      </c>
      <c r="O11" s="12">
        <v>233.18014806690431</v>
      </c>
      <c r="P11" s="12">
        <v>433.86243487798197</v>
      </c>
      <c r="Q11" s="15">
        <v>676</v>
      </c>
      <c r="T11" s="79">
        <v>3</v>
      </c>
      <c r="U11" s="79" t="s">
        <v>63</v>
      </c>
      <c r="V11" s="81">
        <v>186</v>
      </c>
      <c r="W11" s="81">
        <v>143</v>
      </c>
      <c r="X11" s="81">
        <f t="shared" si="1"/>
        <v>329</v>
      </c>
      <c r="Z11" s="8"/>
      <c r="AA11" s="8"/>
      <c r="AB11" s="8"/>
      <c r="AC11" s="8"/>
      <c r="AD11" s="75"/>
    </row>
    <row r="12" spans="1:30" x14ac:dyDescent="0.3">
      <c r="A12" s="36">
        <v>16249</v>
      </c>
      <c r="B12" s="40" t="s">
        <v>18</v>
      </c>
      <c r="C12" s="38">
        <v>13</v>
      </c>
      <c r="D12" s="38">
        <v>13</v>
      </c>
      <c r="E12" s="6">
        <f t="shared" si="0"/>
        <v>26</v>
      </c>
      <c r="F12" s="71"/>
      <c r="G12" s="13">
        <v>0</v>
      </c>
      <c r="H12" s="14">
        <v>0</v>
      </c>
      <c r="I12" s="14">
        <v>26</v>
      </c>
      <c r="J12" s="14">
        <v>0</v>
      </c>
      <c r="K12" s="6">
        <v>26</v>
      </c>
      <c r="L12" s="73"/>
      <c r="M12" s="39">
        <v>23.043965569375288</v>
      </c>
      <c r="N12" s="12">
        <v>2.0440663616021933E-2</v>
      </c>
      <c r="O12" s="12">
        <v>5.241195798979983E-4</v>
      </c>
      <c r="P12" s="12">
        <v>2.9350696474287905</v>
      </c>
      <c r="Q12" s="15">
        <v>25.999999999999996</v>
      </c>
      <c r="T12" s="79">
        <v>4</v>
      </c>
      <c r="U12" s="82" t="s">
        <v>81</v>
      </c>
      <c r="V12" s="81">
        <v>10</v>
      </c>
      <c r="W12" s="81">
        <v>0</v>
      </c>
      <c r="X12" s="81">
        <f t="shared" si="1"/>
        <v>10</v>
      </c>
      <c r="Z12" s="8"/>
      <c r="AA12" s="8"/>
      <c r="AB12" s="8"/>
      <c r="AC12" s="8"/>
      <c r="AD12" s="75"/>
    </row>
    <row r="13" spans="1:30" x14ac:dyDescent="0.3">
      <c r="A13" s="36">
        <v>16250</v>
      </c>
      <c r="B13" s="37" t="s">
        <v>9</v>
      </c>
      <c r="C13" s="38">
        <v>271</v>
      </c>
      <c r="D13" s="38">
        <v>138</v>
      </c>
      <c r="E13" s="6">
        <f t="shared" si="0"/>
        <v>409</v>
      </c>
      <c r="F13" s="71"/>
      <c r="G13" s="13">
        <v>0</v>
      </c>
      <c r="H13" s="14">
        <v>0</v>
      </c>
      <c r="I13" s="14">
        <v>409</v>
      </c>
      <c r="J13" s="14">
        <v>0</v>
      </c>
      <c r="K13" s="6">
        <v>409</v>
      </c>
      <c r="L13" s="73"/>
      <c r="M13" s="39">
        <v>259.70456256122077</v>
      </c>
      <c r="N13" s="12">
        <v>0.62413775326081344</v>
      </c>
      <c r="O13" s="12">
        <v>0.47232046192710209</v>
      </c>
      <c r="P13" s="12">
        <v>148.19897922359129</v>
      </c>
      <c r="Q13" s="15">
        <v>409</v>
      </c>
      <c r="T13" s="79">
        <v>5</v>
      </c>
      <c r="U13" s="82" t="s">
        <v>14</v>
      </c>
      <c r="V13" s="81">
        <v>432</v>
      </c>
      <c r="W13" s="81">
        <v>244</v>
      </c>
      <c r="X13" s="81">
        <f t="shared" si="1"/>
        <v>676</v>
      </c>
      <c r="Z13" s="60" t="s">
        <v>80</v>
      </c>
      <c r="AA13" s="60"/>
      <c r="AB13" s="60"/>
      <c r="AC13" s="60"/>
      <c r="AD13" s="60"/>
    </row>
    <row r="14" spans="1:30" x14ac:dyDescent="0.3">
      <c r="A14" s="36">
        <v>16251</v>
      </c>
      <c r="B14" s="40" t="s">
        <v>24</v>
      </c>
      <c r="C14" s="38">
        <v>358</v>
      </c>
      <c r="D14" s="38">
        <v>348</v>
      </c>
      <c r="E14" s="6">
        <f t="shared" si="0"/>
        <v>706</v>
      </c>
      <c r="F14" s="71"/>
      <c r="G14" s="13">
        <v>0</v>
      </c>
      <c r="H14" s="14">
        <v>0</v>
      </c>
      <c r="I14" s="14">
        <v>706</v>
      </c>
      <c r="J14" s="14">
        <v>0</v>
      </c>
      <c r="K14" s="6">
        <v>706</v>
      </c>
      <c r="L14" s="73"/>
      <c r="M14" s="39">
        <v>329.45312275187325</v>
      </c>
      <c r="N14" s="12">
        <v>0.81654178610560801</v>
      </c>
      <c r="O14" s="12">
        <v>0.3359932708377143</v>
      </c>
      <c r="P14" s="12">
        <v>375.39434219118345</v>
      </c>
      <c r="Q14" s="15">
        <v>706</v>
      </c>
      <c r="T14" s="79">
        <v>6</v>
      </c>
      <c r="U14" s="82" t="s">
        <v>18</v>
      </c>
      <c r="V14" s="81">
        <v>13</v>
      </c>
      <c r="W14" s="81">
        <v>13</v>
      </c>
      <c r="X14" s="81">
        <f t="shared" si="1"/>
        <v>26</v>
      </c>
      <c r="Z14" s="61" t="s">
        <v>37</v>
      </c>
      <c r="AA14" s="60" t="s">
        <v>38</v>
      </c>
      <c r="AB14" s="60"/>
      <c r="AC14" s="76"/>
      <c r="AD14" s="9">
        <v>15313</v>
      </c>
    </row>
    <row r="15" spans="1:30" x14ac:dyDescent="0.3">
      <c r="A15" s="36">
        <v>16253</v>
      </c>
      <c r="B15" s="40" t="s">
        <v>64</v>
      </c>
      <c r="C15" s="38">
        <v>1187</v>
      </c>
      <c r="D15" s="38">
        <v>1014</v>
      </c>
      <c r="E15" s="6">
        <f t="shared" si="0"/>
        <v>2201</v>
      </c>
      <c r="F15" s="71"/>
      <c r="G15" s="13">
        <v>0</v>
      </c>
      <c r="H15" s="14">
        <v>0</v>
      </c>
      <c r="I15" s="14">
        <v>2201</v>
      </c>
      <c r="J15" s="14">
        <v>0</v>
      </c>
      <c r="K15" s="6">
        <v>2201</v>
      </c>
      <c r="L15" s="73"/>
      <c r="M15" s="39">
        <v>245.60166326486299</v>
      </c>
      <c r="N15" s="12">
        <v>2.963086811134755</v>
      </c>
      <c r="O15" s="12">
        <v>0.86025100968428359</v>
      </c>
      <c r="P15" s="12">
        <v>1951.574998914318</v>
      </c>
      <c r="Q15" s="15">
        <v>2201</v>
      </c>
      <c r="T15" s="79">
        <v>7</v>
      </c>
      <c r="U15" s="82" t="s">
        <v>9</v>
      </c>
      <c r="V15" s="81">
        <v>271</v>
      </c>
      <c r="W15" s="81">
        <v>138</v>
      </c>
      <c r="X15" s="81">
        <f t="shared" si="1"/>
        <v>409</v>
      </c>
      <c r="Z15" s="61"/>
      <c r="AA15" s="60" t="s">
        <v>39</v>
      </c>
      <c r="AB15" s="60"/>
      <c r="AC15" s="76"/>
      <c r="AD15" s="77">
        <v>24986</v>
      </c>
    </row>
    <row r="16" spans="1:30" x14ac:dyDescent="0.3">
      <c r="A16" s="36">
        <v>16255</v>
      </c>
      <c r="B16" s="37" t="s">
        <v>7</v>
      </c>
      <c r="C16" s="38">
        <v>239</v>
      </c>
      <c r="D16" s="38">
        <v>130</v>
      </c>
      <c r="E16" s="6">
        <f t="shared" si="0"/>
        <v>369</v>
      </c>
      <c r="F16" s="71"/>
      <c r="G16" s="13">
        <v>0</v>
      </c>
      <c r="H16" s="14">
        <v>0</v>
      </c>
      <c r="I16" s="14">
        <v>369</v>
      </c>
      <c r="J16" s="14">
        <v>0</v>
      </c>
      <c r="K16" s="6">
        <v>369</v>
      </c>
      <c r="L16" s="73"/>
      <c r="M16" s="39">
        <v>11.334341341637606</v>
      </c>
      <c r="N16" s="12">
        <v>0.41310753947317624</v>
      </c>
      <c r="O16" s="12">
        <v>0.41785590199585643</v>
      </c>
      <c r="P16" s="12">
        <v>356.83469521689335</v>
      </c>
      <c r="Q16" s="15">
        <v>369</v>
      </c>
      <c r="T16" s="79">
        <v>8</v>
      </c>
      <c r="U16" s="82" t="s">
        <v>24</v>
      </c>
      <c r="V16" s="81">
        <v>358</v>
      </c>
      <c r="W16" s="81">
        <v>348</v>
      </c>
      <c r="X16" s="81">
        <f t="shared" si="1"/>
        <v>706</v>
      </c>
      <c r="Z16" s="61"/>
      <c r="AA16" s="60" t="s">
        <v>40</v>
      </c>
      <c r="AB16" s="60"/>
      <c r="AC16" s="76"/>
      <c r="AD16" s="9">
        <v>40299</v>
      </c>
    </row>
    <row r="17" spans="1:30" x14ac:dyDescent="0.3">
      <c r="A17" s="36">
        <v>16256</v>
      </c>
      <c r="B17" s="40" t="s">
        <v>15</v>
      </c>
      <c r="C17" s="38">
        <v>701</v>
      </c>
      <c r="D17" s="38">
        <v>316</v>
      </c>
      <c r="E17" s="6">
        <f t="shared" si="0"/>
        <v>1017</v>
      </c>
      <c r="F17" s="71"/>
      <c r="G17" s="13">
        <v>0</v>
      </c>
      <c r="H17" s="14">
        <v>0</v>
      </c>
      <c r="I17" s="14">
        <v>1017</v>
      </c>
      <c r="J17" s="14">
        <v>0</v>
      </c>
      <c r="K17" s="6">
        <v>1017</v>
      </c>
      <c r="L17" s="73"/>
      <c r="M17" s="39">
        <v>75.460574784837632</v>
      </c>
      <c r="N17" s="12">
        <v>1.0272029740786637</v>
      </c>
      <c r="O17" s="12">
        <v>0.13811132424587075</v>
      </c>
      <c r="P17" s="12">
        <v>940.37411091683794</v>
      </c>
      <c r="Q17" s="15">
        <v>1017.0000000000001</v>
      </c>
      <c r="T17" s="79">
        <v>9</v>
      </c>
      <c r="U17" s="82" t="s">
        <v>64</v>
      </c>
      <c r="V17" s="81">
        <v>1187</v>
      </c>
      <c r="W17" s="81">
        <v>1014</v>
      </c>
      <c r="X17" s="81">
        <f t="shared" si="1"/>
        <v>2201</v>
      </c>
      <c r="Z17" s="61" t="s">
        <v>41</v>
      </c>
      <c r="AA17" s="60" t="s">
        <v>42</v>
      </c>
      <c r="AB17" s="60"/>
      <c r="AC17" s="76"/>
      <c r="AD17" s="9">
        <v>0</v>
      </c>
    </row>
    <row r="18" spans="1:30" x14ac:dyDescent="0.3">
      <c r="A18" s="36">
        <v>16258</v>
      </c>
      <c r="B18" s="37" t="s">
        <v>25</v>
      </c>
      <c r="C18" s="38">
        <v>242</v>
      </c>
      <c r="D18" s="38">
        <v>146</v>
      </c>
      <c r="E18" s="7">
        <f t="shared" si="0"/>
        <v>388</v>
      </c>
      <c r="F18" s="71"/>
      <c r="G18" s="13">
        <v>0</v>
      </c>
      <c r="H18" s="14">
        <v>0</v>
      </c>
      <c r="I18" s="14">
        <v>388</v>
      </c>
      <c r="J18" s="14">
        <v>0</v>
      </c>
      <c r="K18" s="6">
        <v>388</v>
      </c>
      <c r="L18" s="73"/>
      <c r="M18" s="39">
        <v>13.776172364702633</v>
      </c>
      <c r="N18" s="12">
        <v>0.56885451416186816</v>
      </c>
      <c r="O18" s="12">
        <v>9.0686951533051438E-2</v>
      </c>
      <c r="P18" s="12">
        <v>373.56428616960244</v>
      </c>
      <c r="Q18" s="15">
        <v>388</v>
      </c>
      <c r="T18" s="79">
        <v>10</v>
      </c>
      <c r="U18" s="82" t="s">
        <v>7</v>
      </c>
      <c r="V18" s="81">
        <v>239</v>
      </c>
      <c r="W18" s="81">
        <v>130</v>
      </c>
      <c r="X18" s="81">
        <f t="shared" si="1"/>
        <v>369</v>
      </c>
      <c r="Z18" s="61"/>
      <c r="AA18" s="60" t="s">
        <v>43</v>
      </c>
      <c r="AB18" s="60"/>
      <c r="AC18" s="76"/>
      <c r="AD18" s="9">
        <v>0</v>
      </c>
    </row>
    <row r="19" spans="1:30" x14ac:dyDescent="0.3">
      <c r="A19" s="36">
        <v>16259</v>
      </c>
      <c r="B19" s="40" t="s">
        <v>26</v>
      </c>
      <c r="C19" s="38">
        <v>141</v>
      </c>
      <c r="D19" s="38">
        <v>85</v>
      </c>
      <c r="E19" s="6">
        <f t="shared" si="0"/>
        <v>226</v>
      </c>
      <c r="F19" s="71"/>
      <c r="G19" s="13">
        <v>0</v>
      </c>
      <c r="H19" s="14">
        <v>0</v>
      </c>
      <c r="I19" s="14">
        <v>226</v>
      </c>
      <c r="J19" s="14">
        <v>0</v>
      </c>
      <c r="K19" s="6">
        <v>226</v>
      </c>
      <c r="L19" s="73"/>
      <c r="M19" s="39">
        <v>25.289042902583464</v>
      </c>
      <c r="N19" s="12">
        <v>0.21040109648555688</v>
      </c>
      <c r="O19" s="12">
        <v>0</v>
      </c>
      <c r="P19" s="12">
        <v>200.500556000931</v>
      </c>
      <c r="Q19" s="15">
        <v>226.00000000000003</v>
      </c>
      <c r="T19" s="79">
        <v>11</v>
      </c>
      <c r="U19" s="82" t="s">
        <v>15</v>
      </c>
      <c r="V19" s="81">
        <v>701</v>
      </c>
      <c r="W19" s="81">
        <v>316</v>
      </c>
      <c r="X19" s="81">
        <f t="shared" si="1"/>
        <v>1017</v>
      </c>
      <c r="Z19" s="61"/>
      <c r="AA19" s="60" t="s">
        <v>44</v>
      </c>
      <c r="AB19" s="60"/>
      <c r="AC19" s="76"/>
      <c r="AD19" s="9">
        <v>40299</v>
      </c>
    </row>
    <row r="20" spans="1:30" x14ac:dyDescent="0.3">
      <c r="A20" s="36">
        <v>16260</v>
      </c>
      <c r="B20" s="37" t="s">
        <v>27</v>
      </c>
      <c r="C20" s="38">
        <v>234</v>
      </c>
      <c r="D20" s="38">
        <v>165</v>
      </c>
      <c r="E20" s="6">
        <f t="shared" si="0"/>
        <v>399</v>
      </c>
      <c r="F20" s="71"/>
      <c r="G20" s="13">
        <v>0</v>
      </c>
      <c r="H20" s="14">
        <v>0</v>
      </c>
      <c r="I20" s="14">
        <v>399</v>
      </c>
      <c r="J20" s="14">
        <v>0</v>
      </c>
      <c r="K20" s="6">
        <v>399</v>
      </c>
      <c r="L20" s="73"/>
      <c r="M20" s="39">
        <v>10.73493177172532</v>
      </c>
      <c r="N20" s="12">
        <v>0.30419313850063529</v>
      </c>
      <c r="O20" s="12">
        <v>4.8494558311695482E-2</v>
      </c>
      <c r="P20" s="12">
        <v>387.91238053146236</v>
      </c>
      <c r="Q20" s="15">
        <v>399</v>
      </c>
      <c r="T20" s="79">
        <v>12</v>
      </c>
      <c r="U20" s="82" t="s">
        <v>25</v>
      </c>
      <c r="V20" s="81">
        <v>242</v>
      </c>
      <c r="W20" s="81">
        <v>146</v>
      </c>
      <c r="X20" s="81">
        <f t="shared" si="1"/>
        <v>388</v>
      </c>
      <c r="Z20" s="61"/>
      <c r="AA20" s="60" t="s">
        <v>45</v>
      </c>
      <c r="AB20" s="60"/>
      <c r="AC20" s="76"/>
      <c r="AD20" s="9">
        <v>0</v>
      </c>
    </row>
    <row r="21" spans="1:30" x14ac:dyDescent="0.3">
      <c r="A21" s="36">
        <v>16261</v>
      </c>
      <c r="B21" s="37" t="s">
        <v>28</v>
      </c>
      <c r="C21" s="38">
        <v>111</v>
      </c>
      <c r="D21" s="38">
        <v>55</v>
      </c>
      <c r="E21" s="6">
        <f t="shared" si="0"/>
        <v>166</v>
      </c>
      <c r="F21" s="71"/>
      <c r="G21" s="13">
        <v>0</v>
      </c>
      <c r="H21" s="14">
        <v>0</v>
      </c>
      <c r="I21" s="14">
        <v>166</v>
      </c>
      <c r="J21" s="14">
        <v>0</v>
      </c>
      <c r="K21" s="6">
        <v>166</v>
      </c>
      <c r="L21" s="73"/>
      <c r="M21" s="39">
        <v>160.96500307834387</v>
      </c>
      <c r="N21" s="12">
        <v>0.10220101585347083</v>
      </c>
      <c r="O21" s="12">
        <v>2.3953363090657227E-2</v>
      </c>
      <c r="P21" s="12">
        <v>4.908842542712021</v>
      </c>
      <c r="Q21" s="15">
        <v>166.00000000000003</v>
      </c>
      <c r="T21" s="79">
        <v>13</v>
      </c>
      <c r="U21" s="82" t="s">
        <v>26</v>
      </c>
      <c r="V21" s="81">
        <v>141</v>
      </c>
      <c r="W21" s="81">
        <v>85</v>
      </c>
      <c r="X21" s="81">
        <f t="shared" si="1"/>
        <v>226</v>
      </c>
      <c r="Z21" s="61"/>
      <c r="AA21" s="60" t="s">
        <v>40</v>
      </c>
      <c r="AB21" s="60"/>
      <c r="AC21" s="76"/>
      <c r="AD21" s="9">
        <v>40299</v>
      </c>
    </row>
    <row r="22" spans="1:30" x14ac:dyDescent="0.3">
      <c r="A22" s="36">
        <v>16262</v>
      </c>
      <c r="B22" s="40" t="s">
        <v>65</v>
      </c>
      <c r="C22" s="38">
        <v>274</v>
      </c>
      <c r="D22" s="38">
        <v>311</v>
      </c>
      <c r="E22" s="6">
        <f t="shared" si="0"/>
        <v>585</v>
      </c>
      <c r="F22" s="71"/>
      <c r="G22" s="13">
        <v>0</v>
      </c>
      <c r="H22" s="14">
        <v>0</v>
      </c>
      <c r="I22" s="14">
        <v>585</v>
      </c>
      <c r="J22" s="14">
        <v>0</v>
      </c>
      <c r="K22" s="6">
        <v>585</v>
      </c>
      <c r="L22" s="73"/>
      <c r="M22" s="39">
        <v>488.26601004100712</v>
      </c>
      <c r="N22" s="12">
        <v>0.30640401640286669</v>
      </c>
      <c r="O22" s="12">
        <v>3.7366343463764232E-2</v>
      </c>
      <c r="P22" s="12">
        <v>96.390219599126198</v>
      </c>
      <c r="Q22" s="15">
        <v>585</v>
      </c>
      <c r="T22" s="79">
        <v>14</v>
      </c>
      <c r="U22" s="82" t="s">
        <v>27</v>
      </c>
      <c r="V22" s="81">
        <v>234</v>
      </c>
      <c r="W22" s="81">
        <v>165</v>
      </c>
      <c r="X22" s="81">
        <f t="shared" si="1"/>
        <v>399</v>
      </c>
      <c r="Z22" s="62" t="s">
        <v>46</v>
      </c>
      <c r="AA22" s="60" t="s">
        <v>47</v>
      </c>
      <c r="AB22" s="60"/>
      <c r="AC22" s="76"/>
      <c r="AD22" s="78">
        <v>5219.6376970805695</v>
      </c>
    </row>
    <row r="23" spans="1:30" x14ac:dyDescent="0.3">
      <c r="A23" s="36">
        <v>16265</v>
      </c>
      <c r="B23" s="41" t="s">
        <v>19</v>
      </c>
      <c r="C23" s="38">
        <v>118</v>
      </c>
      <c r="D23" s="38">
        <v>57</v>
      </c>
      <c r="E23" s="6">
        <f t="shared" si="0"/>
        <v>175</v>
      </c>
      <c r="F23" s="71"/>
      <c r="G23" s="13">
        <v>0</v>
      </c>
      <c r="H23" s="14">
        <v>0</v>
      </c>
      <c r="I23" s="14">
        <v>175</v>
      </c>
      <c r="J23" s="14">
        <v>0</v>
      </c>
      <c r="K23" s="6">
        <v>175</v>
      </c>
      <c r="L23" s="73"/>
      <c r="M23" s="39">
        <v>144.46957736215691</v>
      </c>
      <c r="N23" s="12">
        <v>0.10626669905270829</v>
      </c>
      <c r="O23" s="12">
        <v>1.8596672334223949E-2</v>
      </c>
      <c r="P23" s="12">
        <v>30.405559266456155</v>
      </c>
      <c r="Q23" s="15">
        <v>174.99999999999997</v>
      </c>
      <c r="T23" s="79">
        <v>15</v>
      </c>
      <c r="U23" s="79" t="s">
        <v>28</v>
      </c>
      <c r="V23" s="81">
        <v>111</v>
      </c>
      <c r="W23" s="81">
        <v>55</v>
      </c>
      <c r="X23" s="81">
        <f t="shared" si="1"/>
        <v>166</v>
      </c>
      <c r="Z23" s="62"/>
      <c r="AA23" s="60" t="s">
        <v>75</v>
      </c>
      <c r="AB23" s="60"/>
      <c r="AC23" s="76"/>
      <c r="AD23" s="78">
        <v>549.42843296241642</v>
      </c>
    </row>
    <row r="24" spans="1:30" x14ac:dyDescent="0.3">
      <c r="A24" s="36">
        <v>16266</v>
      </c>
      <c r="B24" s="40" t="s">
        <v>66</v>
      </c>
      <c r="C24" s="38">
        <v>8</v>
      </c>
      <c r="D24" s="38">
        <v>2</v>
      </c>
      <c r="E24" s="6">
        <f t="shared" si="0"/>
        <v>10</v>
      </c>
      <c r="F24" s="71"/>
      <c r="G24" s="13">
        <v>0</v>
      </c>
      <c r="H24" s="14">
        <v>0</v>
      </c>
      <c r="I24" s="14">
        <v>10</v>
      </c>
      <c r="J24" s="14">
        <v>0</v>
      </c>
      <c r="K24" s="6">
        <v>10</v>
      </c>
      <c r="L24" s="73"/>
      <c r="M24" s="39">
        <v>7.7345933447270534</v>
      </c>
      <c r="N24" s="12">
        <v>7.3388961495928417E-3</v>
      </c>
      <c r="O24" s="12">
        <v>2.5133205991756309E-3</v>
      </c>
      <c r="P24" s="12">
        <v>2.2555544385241784</v>
      </c>
      <c r="Q24" s="15">
        <v>10</v>
      </c>
      <c r="T24" s="79">
        <v>16</v>
      </c>
      <c r="U24" s="82" t="s">
        <v>65</v>
      </c>
      <c r="V24" s="81">
        <v>274</v>
      </c>
      <c r="W24" s="81">
        <v>311</v>
      </c>
      <c r="X24" s="81">
        <f t="shared" si="1"/>
        <v>585</v>
      </c>
      <c r="Z24" s="62"/>
      <c r="AA24" s="60" t="s">
        <v>48</v>
      </c>
      <c r="AB24" s="60"/>
      <c r="AC24" s="76"/>
      <c r="AD24" s="78">
        <v>71.472887883468744</v>
      </c>
    </row>
    <row r="25" spans="1:30" x14ac:dyDescent="0.3">
      <c r="A25" s="36">
        <v>16268</v>
      </c>
      <c r="B25" s="40" t="s">
        <v>21</v>
      </c>
      <c r="C25" s="38">
        <v>118</v>
      </c>
      <c r="D25" s="38">
        <v>30</v>
      </c>
      <c r="E25" s="6">
        <f t="shared" si="0"/>
        <v>148</v>
      </c>
      <c r="F25" s="71"/>
      <c r="G25" s="13">
        <v>0</v>
      </c>
      <c r="H25" s="14">
        <v>0</v>
      </c>
      <c r="I25" s="14">
        <v>148</v>
      </c>
      <c r="J25" s="14">
        <v>0</v>
      </c>
      <c r="K25" s="6">
        <v>148</v>
      </c>
      <c r="L25" s="73"/>
      <c r="M25" s="39">
        <v>3.7147576648805445</v>
      </c>
      <c r="N25" s="12">
        <v>0.19080617219290116</v>
      </c>
      <c r="O25" s="12">
        <v>2.9813464405140808E-2</v>
      </c>
      <c r="P25" s="12">
        <v>144.06462269852142</v>
      </c>
      <c r="Q25" s="15">
        <v>148</v>
      </c>
      <c r="T25" s="79">
        <v>17</v>
      </c>
      <c r="U25" s="82" t="s">
        <v>19</v>
      </c>
      <c r="V25" s="81">
        <v>118</v>
      </c>
      <c r="W25" s="81">
        <v>57</v>
      </c>
      <c r="X25" s="81">
        <f t="shared" si="1"/>
        <v>175</v>
      </c>
      <c r="Z25" s="62"/>
      <c r="AA25" s="60" t="s">
        <v>76</v>
      </c>
      <c r="AB25" s="60"/>
      <c r="AC25" s="76"/>
      <c r="AD25" s="78">
        <v>34458.460982073542</v>
      </c>
    </row>
    <row r="26" spans="1:30" x14ac:dyDescent="0.3">
      <c r="A26" s="36">
        <v>16271</v>
      </c>
      <c r="B26" s="37" t="s">
        <v>32</v>
      </c>
      <c r="C26" s="38">
        <v>148</v>
      </c>
      <c r="D26" s="38">
        <v>39</v>
      </c>
      <c r="E26" s="6">
        <f t="shared" si="0"/>
        <v>187</v>
      </c>
      <c r="F26" s="71"/>
      <c r="G26" s="13">
        <v>0</v>
      </c>
      <c r="H26" s="14">
        <v>0</v>
      </c>
      <c r="I26" s="14">
        <v>187</v>
      </c>
      <c r="J26" s="14">
        <v>0</v>
      </c>
      <c r="K26" s="6">
        <v>187</v>
      </c>
      <c r="L26" s="73"/>
      <c r="M26" s="39">
        <v>6.8893864160312113</v>
      </c>
      <c r="N26" s="12">
        <v>0.17244192232665367</v>
      </c>
      <c r="O26" s="12">
        <v>2.4871431104805813E-2</v>
      </c>
      <c r="P26" s="12">
        <v>179.91330023053732</v>
      </c>
      <c r="Q26" s="15">
        <v>187</v>
      </c>
      <c r="T26" s="79">
        <v>18</v>
      </c>
      <c r="U26" s="82" t="s">
        <v>66</v>
      </c>
      <c r="V26" s="81">
        <v>8</v>
      </c>
      <c r="W26" s="81">
        <v>2</v>
      </c>
      <c r="X26" s="81">
        <f t="shared" si="1"/>
        <v>10</v>
      </c>
      <c r="Z26" s="62"/>
      <c r="AA26" s="60" t="s">
        <v>40</v>
      </c>
      <c r="AB26" s="60"/>
      <c r="AC26" s="76"/>
      <c r="AD26" s="9">
        <v>40299</v>
      </c>
    </row>
    <row r="27" spans="1:30" x14ac:dyDescent="0.3">
      <c r="A27" s="36">
        <v>16272</v>
      </c>
      <c r="B27" s="41" t="s">
        <v>11</v>
      </c>
      <c r="C27" s="38">
        <v>91</v>
      </c>
      <c r="D27" s="38">
        <v>45</v>
      </c>
      <c r="E27" s="6">
        <f t="shared" si="0"/>
        <v>136</v>
      </c>
      <c r="F27" s="71"/>
      <c r="G27" s="13">
        <v>0</v>
      </c>
      <c r="H27" s="14">
        <v>0</v>
      </c>
      <c r="I27" s="14">
        <v>136</v>
      </c>
      <c r="J27" s="14">
        <v>0</v>
      </c>
      <c r="K27" s="6">
        <v>136</v>
      </c>
      <c r="L27" s="73"/>
      <c r="M27" s="39">
        <v>3.3376048743925146</v>
      </c>
      <c r="N27" s="12">
        <v>0.22689136584540245</v>
      </c>
      <c r="O27" s="12">
        <v>5.31714983437704</v>
      </c>
      <c r="P27" s="12">
        <v>127.11835392538504</v>
      </c>
      <c r="Q27" s="15">
        <v>136</v>
      </c>
      <c r="T27" s="79">
        <v>19</v>
      </c>
      <c r="U27" s="82" t="s">
        <v>21</v>
      </c>
      <c r="V27" s="81">
        <v>118</v>
      </c>
      <c r="W27" s="81">
        <v>30</v>
      </c>
      <c r="X27" s="81">
        <f t="shared" si="1"/>
        <v>148</v>
      </c>
    </row>
    <row r="28" spans="1:30" x14ac:dyDescent="0.3">
      <c r="A28" s="36">
        <v>16277</v>
      </c>
      <c r="B28" s="40" t="s">
        <v>10</v>
      </c>
      <c r="C28" s="38">
        <v>1</v>
      </c>
      <c r="D28" s="38">
        <v>0</v>
      </c>
      <c r="E28" s="6">
        <f t="shared" si="0"/>
        <v>1</v>
      </c>
      <c r="F28" s="71"/>
      <c r="G28" s="16">
        <v>0</v>
      </c>
      <c r="H28" s="17">
        <v>0</v>
      </c>
      <c r="I28" s="17">
        <v>1</v>
      </c>
      <c r="J28" s="17">
        <v>0</v>
      </c>
      <c r="K28" s="7">
        <v>1</v>
      </c>
      <c r="L28" s="73"/>
      <c r="M28" s="39">
        <v>2.8141945226165144E-2</v>
      </c>
      <c r="N28" s="12">
        <v>9.437847484384652E-4</v>
      </c>
      <c r="O28" s="12">
        <v>8.4769030132473052E-3</v>
      </c>
      <c r="P28" s="12">
        <v>0.9624373670121491</v>
      </c>
      <c r="Q28" s="15">
        <v>1</v>
      </c>
      <c r="T28" s="79">
        <v>20</v>
      </c>
      <c r="U28" s="82" t="s">
        <v>32</v>
      </c>
      <c r="V28" s="81">
        <v>148</v>
      </c>
      <c r="W28" s="81">
        <v>39</v>
      </c>
      <c r="X28" s="81">
        <f t="shared" si="1"/>
        <v>187</v>
      </c>
    </row>
    <row r="29" spans="1:30" x14ac:dyDescent="0.3">
      <c r="A29" s="36">
        <v>16278</v>
      </c>
      <c r="B29" s="37" t="s">
        <v>17</v>
      </c>
      <c r="C29" s="38">
        <v>13</v>
      </c>
      <c r="D29" s="38">
        <v>15</v>
      </c>
      <c r="E29" s="7">
        <f t="shared" si="0"/>
        <v>28</v>
      </c>
      <c r="F29" s="71"/>
      <c r="G29" s="16">
        <v>0</v>
      </c>
      <c r="H29" s="17">
        <v>0</v>
      </c>
      <c r="I29" s="17">
        <v>28</v>
      </c>
      <c r="J29" s="17">
        <v>0</v>
      </c>
      <c r="K29" s="7">
        <v>28</v>
      </c>
      <c r="L29" s="73"/>
      <c r="M29" s="39">
        <v>2.632954818347113</v>
      </c>
      <c r="N29" s="12">
        <v>2.9457843036353445E-2</v>
      </c>
      <c r="O29" s="12">
        <v>6.403878920946402E-4</v>
      </c>
      <c r="P29" s="12">
        <v>25.336946950724439</v>
      </c>
      <c r="Q29" s="15">
        <v>28</v>
      </c>
      <c r="T29" s="79">
        <v>21</v>
      </c>
      <c r="U29" s="82" t="s">
        <v>11</v>
      </c>
      <c r="V29" s="81">
        <v>91</v>
      </c>
      <c r="W29" s="81">
        <v>45</v>
      </c>
      <c r="X29" s="81">
        <f t="shared" si="1"/>
        <v>136</v>
      </c>
    </row>
    <row r="30" spans="1:30" x14ac:dyDescent="0.3">
      <c r="A30" s="36">
        <v>16283</v>
      </c>
      <c r="B30" s="40" t="s">
        <v>67</v>
      </c>
      <c r="C30" s="38">
        <v>42</v>
      </c>
      <c r="D30" s="38">
        <v>12</v>
      </c>
      <c r="E30" s="6">
        <f t="shared" si="0"/>
        <v>54</v>
      </c>
      <c r="F30" s="71"/>
      <c r="G30" s="13">
        <v>0</v>
      </c>
      <c r="H30" s="14">
        <v>0</v>
      </c>
      <c r="I30" s="14">
        <v>54</v>
      </c>
      <c r="J30" s="14">
        <v>0</v>
      </c>
      <c r="K30" s="6">
        <v>54</v>
      </c>
      <c r="L30" s="73"/>
      <c r="M30" s="39">
        <v>52.752613558548276</v>
      </c>
      <c r="N30" s="12">
        <v>4.8071216617210678E-2</v>
      </c>
      <c r="O30" s="12">
        <v>0</v>
      </c>
      <c r="P30" s="12">
        <v>1.1993152248345127</v>
      </c>
      <c r="Q30" s="15">
        <v>54</v>
      </c>
      <c r="T30" s="79">
        <v>22</v>
      </c>
      <c r="U30" s="82" t="s">
        <v>10</v>
      </c>
      <c r="V30" s="81">
        <v>1</v>
      </c>
      <c r="W30" s="81">
        <v>0</v>
      </c>
      <c r="X30" s="81">
        <f t="shared" si="1"/>
        <v>1</v>
      </c>
    </row>
    <row r="31" spans="1:30" x14ac:dyDescent="0.3">
      <c r="A31" s="36">
        <v>16286</v>
      </c>
      <c r="B31" s="41" t="s">
        <v>35</v>
      </c>
      <c r="C31" s="38">
        <v>8</v>
      </c>
      <c r="D31" s="38">
        <v>0</v>
      </c>
      <c r="E31" s="7">
        <f t="shared" si="0"/>
        <v>8</v>
      </c>
      <c r="F31" s="71"/>
      <c r="G31" s="13">
        <v>0</v>
      </c>
      <c r="H31" s="14">
        <v>0</v>
      </c>
      <c r="I31" s="14">
        <v>8</v>
      </c>
      <c r="J31" s="14">
        <v>0</v>
      </c>
      <c r="K31" s="6">
        <v>8</v>
      </c>
      <c r="L31" s="73"/>
      <c r="M31" s="39">
        <v>5.9497348229419158</v>
      </c>
      <c r="N31" s="12">
        <v>9.1855145892945009E-3</v>
      </c>
      <c r="O31" s="12">
        <v>2.9160363775538098E-4</v>
      </c>
      <c r="P31" s="12">
        <v>2.0407880588310343</v>
      </c>
      <c r="Q31" s="15">
        <v>8</v>
      </c>
      <c r="T31" s="79">
        <v>23</v>
      </c>
      <c r="U31" s="82" t="s">
        <v>17</v>
      </c>
      <c r="V31" s="81">
        <v>13</v>
      </c>
      <c r="W31" s="81">
        <v>15</v>
      </c>
      <c r="X31" s="81">
        <f t="shared" si="1"/>
        <v>28</v>
      </c>
    </row>
    <row r="32" spans="1:30" x14ac:dyDescent="0.3">
      <c r="A32" s="36">
        <v>16287</v>
      </c>
      <c r="B32" s="41" t="s">
        <v>82</v>
      </c>
      <c r="C32" s="38">
        <v>480</v>
      </c>
      <c r="D32" s="38">
        <v>262</v>
      </c>
      <c r="E32" s="6">
        <f t="shared" si="0"/>
        <v>742</v>
      </c>
      <c r="F32" s="71"/>
      <c r="G32" s="13">
        <v>0</v>
      </c>
      <c r="H32" s="14">
        <v>0</v>
      </c>
      <c r="I32" s="14">
        <v>742</v>
      </c>
      <c r="J32" s="14">
        <v>0</v>
      </c>
      <c r="K32" s="6">
        <v>742</v>
      </c>
      <c r="L32" s="73"/>
      <c r="M32" s="39">
        <v>633.44607171607333</v>
      </c>
      <c r="N32" s="12">
        <v>1.0793565607920121</v>
      </c>
      <c r="O32" s="12">
        <v>0.15718784865903088</v>
      </c>
      <c r="P32" s="12">
        <v>107.31738387447571</v>
      </c>
      <c r="Q32" s="15">
        <v>742.00000000000011</v>
      </c>
      <c r="T32" s="79">
        <v>24</v>
      </c>
      <c r="U32" s="82" t="s">
        <v>67</v>
      </c>
      <c r="V32" s="81">
        <v>42</v>
      </c>
      <c r="W32" s="81">
        <v>12</v>
      </c>
      <c r="X32" s="81">
        <f t="shared" si="1"/>
        <v>54</v>
      </c>
    </row>
    <row r="33" spans="1:24" x14ac:dyDescent="0.3">
      <c r="A33" s="36">
        <v>16288</v>
      </c>
      <c r="B33" s="37" t="s">
        <v>23</v>
      </c>
      <c r="C33" s="38">
        <v>191</v>
      </c>
      <c r="D33" s="38">
        <v>99</v>
      </c>
      <c r="E33" s="7">
        <f t="shared" si="0"/>
        <v>290</v>
      </c>
      <c r="F33" s="71"/>
      <c r="G33" s="13">
        <v>0</v>
      </c>
      <c r="H33" s="14">
        <v>0</v>
      </c>
      <c r="I33" s="14">
        <v>290</v>
      </c>
      <c r="J33" s="14">
        <v>0</v>
      </c>
      <c r="K33" s="6">
        <v>290</v>
      </c>
      <c r="L33" s="73"/>
      <c r="M33" s="39">
        <v>16.591114689888958</v>
      </c>
      <c r="N33" s="12">
        <v>3.3095742248466591</v>
      </c>
      <c r="O33" s="12">
        <v>0.22486654140944201</v>
      </c>
      <c r="P33" s="12">
        <v>269.87444454385496</v>
      </c>
      <c r="Q33" s="15">
        <v>290</v>
      </c>
      <c r="T33" s="79">
        <v>25</v>
      </c>
      <c r="U33" s="82" t="s">
        <v>35</v>
      </c>
      <c r="V33" s="81">
        <v>8</v>
      </c>
      <c r="W33" s="81">
        <v>0</v>
      </c>
      <c r="X33" s="81">
        <f t="shared" si="1"/>
        <v>8</v>
      </c>
    </row>
    <row r="34" spans="1:24" x14ac:dyDescent="0.3">
      <c r="A34" s="36">
        <v>16289</v>
      </c>
      <c r="B34" s="40" t="s">
        <v>22</v>
      </c>
      <c r="C34" s="38">
        <v>51</v>
      </c>
      <c r="D34" s="38">
        <v>48</v>
      </c>
      <c r="E34" s="6">
        <f t="shared" si="0"/>
        <v>99</v>
      </c>
      <c r="F34" s="71"/>
      <c r="G34" s="13">
        <v>0</v>
      </c>
      <c r="H34" s="14">
        <v>0</v>
      </c>
      <c r="I34" s="14">
        <v>99</v>
      </c>
      <c r="J34" s="14">
        <v>0</v>
      </c>
      <c r="K34" s="6">
        <v>99</v>
      </c>
      <c r="L34" s="73"/>
      <c r="M34" s="39">
        <v>2.3546297864708405</v>
      </c>
      <c r="N34" s="12">
        <v>7.9901555385059941E-2</v>
      </c>
      <c r="O34" s="12">
        <v>8.8779505983399929E-3</v>
      </c>
      <c r="P34" s="12">
        <v>96.556590707545752</v>
      </c>
      <c r="Q34" s="15">
        <v>98.999999999999986</v>
      </c>
      <c r="T34" s="79">
        <v>26</v>
      </c>
      <c r="U34" s="82" t="s">
        <v>82</v>
      </c>
      <c r="V34" s="81">
        <v>480</v>
      </c>
      <c r="W34" s="81">
        <v>262</v>
      </c>
      <c r="X34" s="81">
        <f t="shared" si="1"/>
        <v>742</v>
      </c>
    </row>
    <row r="35" spans="1:24" x14ac:dyDescent="0.3">
      <c r="A35" s="36">
        <v>16293</v>
      </c>
      <c r="B35" s="37" t="s">
        <v>20</v>
      </c>
      <c r="C35" s="38">
        <v>243</v>
      </c>
      <c r="D35" s="38">
        <v>114</v>
      </c>
      <c r="E35" s="6">
        <f t="shared" si="0"/>
        <v>357</v>
      </c>
      <c r="F35" s="71"/>
      <c r="G35" s="13">
        <v>0</v>
      </c>
      <c r="H35" s="14">
        <v>0</v>
      </c>
      <c r="I35" s="14">
        <v>357</v>
      </c>
      <c r="J35" s="14">
        <v>0</v>
      </c>
      <c r="K35" s="6">
        <v>357</v>
      </c>
      <c r="L35" s="73"/>
      <c r="M35" s="39">
        <v>3.0031478409039951</v>
      </c>
      <c r="N35" s="12">
        <v>0.67554818169588815</v>
      </c>
      <c r="O35" s="12">
        <v>3.8419801802609753E-2</v>
      </c>
      <c r="P35" s="12">
        <v>353.28288417559747</v>
      </c>
      <c r="Q35" s="15">
        <v>356.99999999999994</v>
      </c>
      <c r="T35" s="79">
        <v>27</v>
      </c>
      <c r="U35" s="82" t="s">
        <v>23</v>
      </c>
      <c r="V35" s="81">
        <v>191</v>
      </c>
      <c r="W35" s="81">
        <v>99</v>
      </c>
      <c r="X35" s="81">
        <f t="shared" si="1"/>
        <v>290</v>
      </c>
    </row>
    <row r="36" spans="1:24" x14ac:dyDescent="0.3">
      <c r="A36" s="36">
        <v>16294</v>
      </c>
      <c r="B36" s="37" t="s">
        <v>13</v>
      </c>
      <c r="C36" s="38">
        <v>288</v>
      </c>
      <c r="D36" s="38">
        <v>199</v>
      </c>
      <c r="E36" s="6">
        <f t="shared" si="0"/>
        <v>487</v>
      </c>
      <c r="F36" s="71"/>
      <c r="G36" s="13">
        <v>0</v>
      </c>
      <c r="H36" s="14">
        <v>0</v>
      </c>
      <c r="I36" s="14">
        <v>487</v>
      </c>
      <c r="J36" s="14">
        <v>0</v>
      </c>
      <c r="K36" s="6">
        <v>487</v>
      </c>
      <c r="L36" s="73"/>
      <c r="M36" s="39">
        <v>5.1826013513513516</v>
      </c>
      <c r="N36" s="12">
        <v>1.4533220720720721</v>
      </c>
      <c r="O36" s="12">
        <v>238.1589652152152</v>
      </c>
      <c r="P36" s="12">
        <v>242.20511136136136</v>
      </c>
      <c r="Q36" s="15">
        <v>487</v>
      </c>
      <c r="T36" s="79">
        <v>28</v>
      </c>
      <c r="U36" s="82" t="s">
        <v>22</v>
      </c>
      <c r="V36" s="81">
        <v>51</v>
      </c>
      <c r="W36" s="81">
        <v>48</v>
      </c>
      <c r="X36" s="81">
        <f t="shared" si="1"/>
        <v>99</v>
      </c>
    </row>
    <row r="37" spans="1:24" x14ac:dyDescent="0.3">
      <c r="A37" s="36">
        <v>17434</v>
      </c>
      <c r="B37" s="40" t="s">
        <v>83</v>
      </c>
      <c r="C37" s="38">
        <v>101</v>
      </c>
      <c r="D37" s="38">
        <v>73</v>
      </c>
      <c r="E37" s="6">
        <f t="shared" si="0"/>
        <v>174</v>
      </c>
      <c r="F37" s="71"/>
      <c r="G37" s="16">
        <v>0</v>
      </c>
      <c r="H37" s="17">
        <v>0</v>
      </c>
      <c r="I37" s="17">
        <v>174</v>
      </c>
      <c r="J37" s="17">
        <v>0</v>
      </c>
      <c r="K37" s="7">
        <v>174</v>
      </c>
      <c r="L37" s="73"/>
      <c r="M37" s="39">
        <v>110.03771612974202</v>
      </c>
      <c r="N37" s="12">
        <v>0.2057793505564825</v>
      </c>
      <c r="O37" s="12">
        <v>0.14755496067034599</v>
      </c>
      <c r="P37" s="12">
        <v>63.608949559031146</v>
      </c>
      <c r="Q37" s="15">
        <v>174</v>
      </c>
      <c r="T37" s="79">
        <v>29</v>
      </c>
      <c r="U37" s="82" t="s">
        <v>20</v>
      </c>
      <c r="V37" s="81">
        <v>243</v>
      </c>
      <c r="W37" s="81">
        <v>114</v>
      </c>
      <c r="X37" s="81">
        <f t="shared" si="1"/>
        <v>357</v>
      </c>
    </row>
    <row r="38" spans="1:24" x14ac:dyDescent="0.3">
      <c r="A38" s="36">
        <v>17435</v>
      </c>
      <c r="B38" s="41" t="s">
        <v>12</v>
      </c>
      <c r="C38" s="38">
        <v>40</v>
      </c>
      <c r="D38" s="38">
        <v>38</v>
      </c>
      <c r="E38" s="6">
        <f t="shared" si="0"/>
        <v>78</v>
      </c>
      <c r="F38" s="71"/>
      <c r="G38" s="13">
        <v>0</v>
      </c>
      <c r="H38" s="14">
        <v>0</v>
      </c>
      <c r="I38" s="14">
        <v>78</v>
      </c>
      <c r="J38" s="14">
        <v>0</v>
      </c>
      <c r="K38" s="6">
        <v>78</v>
      </c>
      <c r="L38" s="73"/>
      <c r="M38" s="39">
        <v>1.8700828441323314</v>
      </c>
      <c r="N38" s="12">
        <v>0.11982224172930268</v>
      </c>
      <c r="O38" s="12">
        <v>36.475174192132556</v>
      </c>
      <c r="P38" s="12">
        <v>39.534920722005815</v>
      </c>
      <c r="Q38" s="15">
        <v>78</v>
      </c>
      <c r="T38" s="79">
        <v>30</v>
      </c>
      <c r="U38" s="82" t="s">
        <v>13</v>
      </c>
      <c r="V38" s="81">
        <v>288</v>
      </c>
      <c r="W38" s="81">
        <v>199</v>
      </c>
      <c r="X38" s="81">
        <f t="shared" si="1"/>
        <v>487</v>
      </c>
    </row>
    <row r="39" spans="1:24" x14ac:dyDescent="0.3">
      <c r="A39" s="36">
        <v>17436</v>
      </c>
      <c r="B39" s="37" t="s">
        <v>33</v>
      </c>
      <c r="C39" s="38">
        <v>183</v>
      </c>
      <c r="D39" s="38">
        <v>67</v>
      </c>
      <c r="E39" s="6">
        <f t="shared" si="0"/>
        <v>250</v>
      </c>
      <c r="F39" s="71"/>
      <c r="G39" s="16">
        <v>0</v>
      </c>
      <c r="H39" s="17">
        <v>0</v>
      </c>
      <c r="I39" s="17">
        <v>250</v>
      </c>
      <c r="J39" s="17">
        <v>0</v>
      </c>
      <c r="K39" s="7">
        <v>250</v>
      </c>
      <c r="L39" s="73"/>
      <c r="M39" s="39">
        <v>8.9130416156146381</v>
      </c>
      <c r="N39" s="12">
        <v>0.23134066197702016</v>
      </c>
      <c r="O39" s="12">
        <v>0.20135205764666569</v>
      </c>
      <c r="P39" s="12">
        <v>240.65426566476168</v>
      </c>
      <c r="Q39" s="15">
        <v>250</v>
      </c>
      <c r="T39" s="79">
        <v>31</v>
      </c>
      <c r="U39" s="82" t="s">
        <v>83</v>
      </c>
      <c r="V39" s="81">
        <v>101</v>
      </c>
      <c r="W39" s="81">
        <v>73</v>
      </c>
      <c r="X39" s="81">
        <f t="shared" si="1"/>
        <v>174</v>
      </c>
    </row>
    <row r="40" spans="1:24" x14ac:dyDescent="0.3">
      <c r="A40" s="36">
        <v>17437</v>
      </c>
      <c r="B40" s="41" t="s">
        <v>34</v>
      </c>
      <c r="C40" s="38">
        <v>33</v>
      </c>
      <c r="D40" s="38">
        <v>16</v>
      </c>
      <c r="E40" s="6">
        <f t="shared" si="0"/>
        <v>49</v>
      </c>
      <c r="F40" s="71"/>
      <c r="G40" s="13">
        <v>0</v>
      </c>
      <c r="H40" s="14">
        <v>0</v>
      </c>
      <c r="I40" s="14">
        <v>49</v>
      </c>
      <c r="J40" s="14">
        <v>0</v>
      </c>
      <c r="K40" s="6">
        <v>49</v>
      </c>
      <c r="L40" s="73"/>
      <c r="M40" s="39">
        <v>0.79395541254883939</v>
      </c>
      <c r="N40" s="12">
        <v>3.4589749482877498E-2</v>
      </c>
      <c r="O40" s="12">
        <v>4.0220638933578488E-3</v>
      </c>
      <c r="P40" s="12">
        <v>48.167432774074925</v>
      </c>
      <c r="Q40" s="15">
        <v>49</v>
      </c>
      <c r="T40" s="79">
        <v>32</v>
      </c>
      <c r="U40" s="82" t="s">
        <v>12</v>
      </c>
      <c r="V40" s="81">
        <v>40</v>
      </c>
      <c r="W40" s="81">
        <v>38</v>
      </c>
      <c r="X40" s="81">
        <f t="shared" si="1"/>
        <v>78</v>
      </c>
    </row>
    <row r="41" spans="1:24" x14ac:dyDescent="0.3">
      <c r="A41" s="36">
        <v>17675</v>
      </c>
      <c r="B41" s="40" t="s">
        <v>84</v>
      </c>
      <c r="C41" s="38">
        <v>0</v>
      </c>
      <c r="D41" s="38">
        <v>0</v>
      </c>
      <c r="E41" s="6">
        <f t="shared" si="0"/>
        <v>0</v>
      </c>
      <c r="F41" s="71"/>
      <c r="G41" s="13">
        <v>0</v>
      </c>
      <c r="H41" s="14">
        <v>0</v>
      </c>
      <c r="I41" s="14">
        <v>0</v>
      </c>
      <c r="J41" s="14">
        <v>0</v>
      </c>
      <c r="K41" s="6">
        <v>0</v>
      </c>
      <c r="L41" s="73"/>
      <c r="M41" s="39">
        <v>0</v>
      </c>
      <c r="N41" s="12">
        <v>0</v>
      </c>
      <c r="O41" s="12">
        <v>0</v>
      </c>
      <c r="P41" s="12">
        <v>0</v>
      </c>
      <c r="Q41" s="15">
        <v>0</v>
      </c>
      <c r="T41" s="79">
        <v>33</v>
      </c>
      <c r="U41" s="82" t="s">
        <v>33</v>
      </c>
      <c r="V41" s="81">
        <v>183</v>
      </c>
      <c r="W41" s="81">
        <v>67</v>
      </c>
      <c r="X41" s="81">
        <f t="shared" si="1"/>
        <v>250</v>
      </c>
    </row>
    <row r="42" spans="1:24" x14ac:dyDescent="0.3">
      <c r="A42" s="36">
        <v>17677</v>
      </c>
      <c r="B42" s="37" t="s">
        <v>85</v>
      </c>
      <c r="C42" s="38">
        <v>89</v>
      </c>
      <c r="D42" s="38">
        <v>32</v>
      </c>
      <c r="E42" s="6">
        <f t="shared" si="0"/>
        <v>121</v>
      </c>
      <c r="F42" s="71"/>
      <c r="G42" s="13">
        <v>0</v>
      </c>
      <c r="H42" s="14">
        <v>0</v>
      </c>
      <c r="I42" s="14">
        <v>121</v>
      </c>
      <c r="J42" s="14">
        <v>0</v>
      </c>
      <c r="K42" s="6">
        <v>121</v>
      </c>
      <c r="L42" s="73"/>
      <c r="M42" s="39">
        <v>8.2319790301441671</v>
      </c>
      <c r="N42" s="12">
        <v>0.13695937090432503</v>
      </c>
      <c r="O42" s="12">
        <v>2.5229357798165136E-2</v>
      </c>
      <c r="P42" s="12">
        <v>112.60583224115334</v>
      </c>
      <c r="Q42" s="15">
        <v>121</v>
      </c>
      <c r="T42" s="79">
        <v>34</v>
      </c>
      <c r="U42" s="82" t="s">
        <v>34</v>
      </c>
      <c r="V42" s="81">
        <v>33</v>
      </c>
      <c r="W42" s="81">
        <v>16</v>
      </c>
      <c r="X42" s="81">
        <f t="shared" si="1"/>
        <v>49</v>
      </c>
    </row>
    <row r="43" spans="1:24" x14ac:dyDescent="0.3">
      <c r="A43" s="36">
        <v>17678</v>
      </c>
      <c r="B43" s="41" t="s">
        <v>86</v>
      </c>
      <c r="C43" s="38">
        <v>19</v>
      </c>
      <c r="D43" s="38">
        <v>7</v>
      </c>
      <c r="E43" s="7">
        <f t="shared" si="0"/>
        <v>26</v>
      </c>
      <c r="F43" s="71"/>
      <c r="G43" s="16">
        <v>0</v>
      </c>
      <c r="H43" s="17">
        <v>0</v>
      </c>
      <c r="I43" s="17">
        <v>26</v>
      </c>
      <c r="J43" s="17">
        <v>0</v>
      </c>
      <c r="K43" s="7">
        <v>26</v>
      </c>
      <c r="L43" s="73"/>
      <c r="M43" s="39">
        <v>0.22956180510137345</v>
      </c>
      <c r="N43" s="12">
        <v>3.4009156311314584E-2</v>
      </c>
      <c r="O43" s="12">
        <v>1.2753433616742969E-2</v>
      </c>
      <c r="P43" s="12">
        <v>25.723675604970566</v>
      </c>
      <c r="Q43" s="15">
        <v>25.999999999999996</v>
      </c>
      <c r="T43" s="79">
        <v>35</v>
      </c>
      <c r="U43" s="82" t="s">
        <v>87</v>
      </c>
      <c r="V43" s="81">
        <v>0</v>
      </c>
      <c r="W43" s="81">
        <v>0</v>
      </c>
      <c r="X43" s="81">
        <f t="shared" si="1"/>
        <v>0</v>
      </c>
    </row>
    <row r="44" spans="1:24" x14ac:dyDescent="0.3">
      <c r="A44" s="36">
        <v>17701</v>
      </c>
      <c r="B44" s="40" t="s">
        <v>68</v>
      </c>
      <c r="C44" s="38">
        <v>110</v>
      </c>
      <c r="D44" s="38">
        <v>126</v>
      </c>
      <c r="E44" s="6">
        <f t="shared" si="0"/>
        <v>236</v>
      </c>
      <c r="F44" s="71"/>
      <c r="G44" s="13">
        <v>0</v>
      </c>
      <c r="H44" s="14">
        <v>0</v>
      </c>
      <c r="I44" s="14">
        <v>236</v>
      </c>
      <c r="J44" s="14">
        <v>0</v>
      </c>
      <c r="K44" s="6">
        <v>236</v>
      </c>
      <c r="L44" s="73"/>
      <c r="M44" s="39">
        <v>0.90823569657059777</v>
      </c>
      <c r="N44" s="12">
        <v>0.2421961857521594</v>
      </c>
      <c r="O44" s="12">
        <v>4.036603095869324E-2</v>
      </c>
      <c r="P44" s="12">
        <v>234.80920208671856</v>
      </c>
      <c r="Q44" s="15">
        <v>236</v>
      </c>
      <c r="T44" s="79">
        <v>36</v>
      </c>
      <c r="U44" s="82" t="s">
        <v>85</v>
      </c>
      <c r="V44" s="81">
        <v>89</v>
      </c>
      <c r="W44" s="81">
        <v>32</v>
      </c>
      <c r="X44" s="81">
        <f t="shared" si="1"/>
        <v>121</v>
      </c>
    </row>
    <row r="45" spans="1:24" x14ac:dyDescent="0.3">
      <c r="A45" s="36">
        <v>17708</v>
      </c>
      <c r="B45" s="40" t="s">
        <v>69</v>
      </c>
      <c r="C45" s="38">
        <v>40</v>
      </c>
      <c r="D45" s="38">
        <v>21</v>
      </c>
      <c r="E45" s="6">
        <f t="shared" si="0"/>
        <v>61</v>
      </c>
      <c r="F45" s="71"/>
      <c r="G45" s="13">
        <v>0</v>
      </c>
      <c r="H45" s="14">
        <v>0</v>
      </c>
      <c r="I45" s="14">
        <v>61</v>
      </c>
      <c r="J45" s="14">
        <v>0</v>
      </c>
      <c r="K45" s="6">
        <v>61</v>
      </c>
      <c r="L45" s="73"/>
      <c r="M45" s="39">
        <v>32.526084471779242</v>
      </c>
      <c r="N45" s="12">
        <v>1.3902873782180372</v>
      </c>
      <c r="O45" s="12">
        <v>4.9801338921243131E-3</v>
      </c>
      <c r="P45" s="12">
        <v>27.078648016110598</v>
      </c>
      <c r="Q45" s="15">
        <v>61</v>
      </c>
      <c r="T45" s="79">
        <v>37</v>
      </c>
      <c r="U45" s="82" t="s">
        <v>86</v>
      </c>
      <c r="V45" s="81">
        <v>19</v>
      </c>
      <c r="W45" s="81">
        <v>7</v>
      </c>
      <c r="X45" s="81">
        <f t="shared" si="1"/>
        <v>26</v>
      </c>
    </row>
    <row r="46" spans="1:24" x14ac:dyDescent="0.3">
      <c r="A46" s="36">
        <v>17786</v>
      </c>
      <c r="B46" s="40" t="s">
        <v>70</v>
      </c>
      <c r="C46" s="38">
        <v>90</v>
      </c>
      <c r="D46" s="38">
        <v>14</v>
      </c>
      <c r="E46" s="6">
        <f t="shared" si="0"/>
        <v>104</v>
      </c>
      <c r="F46" s="71"/>
      <c r="G46" s="13">
        <v>0</v>
      </c>
      <c r="H46" s="14">
        <v>0</v>
      </c>
      <c r="I46" s="14">
        <v>104</v>
      </c>
      <c r="J46" s="14">
        <v>0</v>
      </c>
      <c r="K46" s="6">
        <v>104</v>
      </c>
      <c r="L46" s="73"/>
      <c r="M46" s="39">
        <v>2.9692520819732167</v>
      </c>
      <c r="N46" s="12">
        <v>0.47527905606598619</v>
      </c>
      <c r="O46" s="12">
        <v>5.4648811324660443E-2</v>
      </c>
      <c r="P46" s="12">
        <v>100.50082005063614</v>
      </c>
      <c r="Q46" s="15">
        <v>104</v>
      </c>
      <c r="T46" s="79">
        <v>38</v>
      </c>
      <c r="U46" s="82" t="s">
        <v>68</v>
      </c>
      <c r="V46" s="81">
        <v>110</v>
      </c>
      <c r="W46" s="81">
        <v>126</v>
      </c>
      <c r="X46" s="81">
        <f t="shared" si="1"/>
        <v>236</v>
      </c>
    </row>
    <row r="47" spans="1:24" x14ac:dyDescent="0.3">
      <c r="A47" s="36">
        <v>17787</v>
      </c>
      <c r="B47" s="41" t="s">
        <v>71</v>
      </c>
      <c r="C47" s="38">
        <v>291</v>
      </c>
      <c r="D47" s="38">
        <v>164</v>
      </c>
      <c r="E47" s="6">
        <f t="shared" si="0"/>
        <v>455</v>
      </c>
      <c r="F47" s="71"/>
      <c r="G47" s="13">
        <v>0</v>
      </c>
      <c r="H47" s="14">
        <v>0</v>
      </c>
      <c r="I47" s="14">
        <v>455</v>
      </c>
      <c r="J47" s="14">
        <v>0</v>
      </c>
      <c r="K47" s="6">
        <v>455</v>
      </c>
      <c r="L47" s="73"/>
      <c r="M47" s="39">
        <v>109.28128523111612</v>
      </c>
      <c r="N47" s="12">
        <v>0.61161217587373162</v>
      </c>
      <c r="O47" s="12">
        <v>5.9188275084554674E-2</v>
      </c>
      <c r="P47" s="12">
        <v>345.04791431792557</v>
      </c>
      <c r="Q47" s="15">
        <v>455</v>
      </c>
      <c r="T47" s="79">
        <v>39</v>
      </c>
      <c r="U47" s="82" t="s">
        <v>88</v>
      </c>
      <c r="V47" s="81">
        <v>40</v>
      </c>
      <c r="W47" s="81">
        <v>21</v>
      </c>
      <c r="X47" s="81">
        <f t="shared" si="1"/>
        <v>61</v>
      </c>
    </row>
    <row r="48" spans="1:24" x14ac:dyDescent="0.3">
      <c r="A48" s="36">
        <v>17788</v>
      </c>
      <c r="B48" s="37" t="s">
        <v>72</v>
      </c>
      <c r="C48" s="38">
        <v>0</v>
      </c>
      <c r="D48" s="38">
        <v>0</v>
      </c>
      <c r="E48" s="6">
        <f t="shared" si="0"/>
        <v>0</v>
      </c>
      <c r="F48" s="71"/>
      <c r="G48" s="13">
        <v>0</v>
      </c>
      <c r="H48" s="14">
        <v>0</v>
      </c>
      <c r="I48" s="14">
        <v>0</v>
      </c>
      <c r="J48" s="14">
        <v>0</v>
      </c>
      <c r="K48" s="6">
        <v>0</v>
      </c>
      <c r="L48" s="73"/>
      <c r="M48" s="39">
        <v>0</v>
      </c>
      <c r="N48" s="12">
        <v>0</v>
      </c>
      <c r="O48" s="12">
        <v>0</v>
      </c>
      <c r="P48" s="12">
        <v>0</v>
      </c>
      <c r="Q48" s="15">
        <v>0</v>
      </c>
      <c r="T48" s="79">
        <v>40</v>
      </c>
      <c r="U48" s="82" t="s">
        <v>70</v>
      </c>
      <c r="V48" s="81">
        <v>90</v>
      </c>
      <c r="W48" s="81">
        <v>14</v>
      </c>
      <c r="X48" s="81">
        <f t="shared" si="1"/>
        <v>104</v>
      </c>
    </row>
    <row r="49" spans="1:24" x14ac:dyDescent="0.3">
      <c r="A49" s="36">
        <v>17790</v>
      </c>
      <c r="B49" s="41" t="s">
        <v>73</v>
      </c>
      <c r="C49" s="38">
        <v>26</v>
      </c>
      <c r="D49" s="38">
        <v>25</v>
      </c>
      <c r="E49" s="6">
        <f t="shared" si="0"/>
        <v>51</v>
      </c>
      <c r="F49" s="71"/>
      <c r="G49" s="13">
        <v>0</v>
      </c>
      <c r="H49" s="14">
        <v>0</v>
      </c>
      <c r="I49" s="14">
        <v>51</v>
      </c>
      <c r="J49" s="14">
        <v>0</v>
      </c>
      <c r="K49" s="6">
        <v>51</v>
      </c>
      <c r="L49" s="73"/>
      <c r="M49" s="39">
        <v>47.79575138868038</v>
      </c>
      <c r="N49" s="12">
        <v>2.4883651103437921E-2</v>
      </c>
      <c r="O49" s="12">
        <v>0</v>
      </c>
      <c r="P49" s="12">
        <v>3.1793649602161835</v>
      </c>
      <c r="Q49" s="15">
        <v>51</v>
      </c>
      <c r="T49" s="79">
        <v>41</v>
      </c>
      <c r="U49" s="82" t="s">
        <v>71</v>
      </c>
      <c r="V49" s="81">
        <v>291</v>
      </c>
      <c r="W49" s="81">
        <v>164</v>
      </c>
      <c r="X49" s="81">
        <f t="shared" si="1"/>
        <v>455</v>
      </c>
    </row>
    <row r="50" spans="1:24" x14ac:dyDescent="0.3">
      <c r="A50" s="36">
        <v>18420</v>
      </c>
      <c r="B50" s="40" t="s">
        <v>8</v>
      </c>
      <c r="C50" s="38">
        <v>319</v>
      </c>
      <c r="D50" s="38">
        <v>187</v>
      </c>
      <c r="E50" s="6">
        <f t="shared" si="0"/>
        <v>506</v>
      </c>
      <c r="F50" s="71"/>
      <c r="G50" s="13">
        <v>0</v>
      </c>
      <c r="H50" s="14">
        <v>0</v>
      </c>
      <c r="I50" s="14">
        <v>506</v>
      </c>
      <c r="J50" s="14">
        <v>0</v>
      </c>
      <c r="K50" s="6">
        <v>506</v>
      </c>
      <c r="L50" s="73"/>
      <c r="M50" s="39">
        <v>18.865788514071127</v>
      </c>
      <c r="N50" s="12">
        <v>0.55678030618054797</v>
      </c>
      <c r="O50" s="12">
        <v>0.16509183497213922</v>
      </c>
      <c r="P50" s="12">
        <v>486.41233934477617</v>
      </c>
      <c r="Q50" s="15">
        <v>506</v>
      </c>
      <c r="T50" s="79">
        <v>42</v>
      </c>
      <c r="U50" s="82" t="s">
        <v>72</v>
      </c>
      <c r="V50" s="81">
        <v>0</v>
      </c>
      <c r="W50" s="81">
        <v>0</v>
      </c>
      <c r="X50" s="81">
        <f t="shared" si="1"/>
        <v>0</v>
      </c>
    </row>
    <row r="51" spans="1:24" x14ac:dyDescent="0.3">
      <c r="A51" s="36">
        <v>18425</v>
      </c>
      <c r="B51" s="40" t="s">
        <v>74</v>
      </c>
      <c r="C51" s="38">
        <v>28</v>
      </c>
      <c r="D51" s="38">
        <v>10</v>
      </c>
      <c r="E51" s="6">
        <f t="shared" si="0"/>
        <v>38</v>
      </c>
      <c r="F51" s="71"/>
      <c r="G51" s="13">
        <v>0</v>
      </c>
      <c r="H51" s="14">
        <v>0</v>
      </c>
      <c r="I51" s="14">
        <v>38</v>
      </c>
      <c r="J51" s="14">
        <v>0</v>
      </c>
      <c r="K51" s="6">
        <v>38</v>
      </c>
      <c r="L51" s="73"/>
      <c r="M51" s="39">
        <v>0.26289087722534821</v>
      </c>
      <c r="N51" s="12">
        <v>2.4536481874365832E-2</v>
      </c>
      <c r="O51" s="12">
        <v>3.5052116963379763E-3</v>
      </c>
      <c r="P51" s="12">
        <v>37.709067429203948</v>
      </c>
      <c r="Q51" s="15">
        <v>38</v>
      </c>
      <c r="T51" s="79">
        <v>43</v>
      </c>
      <c r="U51" s="82" t="s">
        <v>73</v>
      </c>
      <c r="V51" s="81">
        <v>26</v>
      </c>
      <c r="W51" s="81">
        <v>25</v>
      </c>
      <c r="X51" s="81">
        <f t="shared" si="1"/>
        <v>51</v>
      </c>
    </row>
    <row r="52" spans="1:24" ht="17.25" thickBot="1" x14ac:dyDescent="0.35">
      <c r="A52" s="36">
        <v>18428</v>
      </c>
      <c r="B52" s="41" t="s">
        <v>31</v>
      </c>
      <c r="C52" s="38">
        <v>72</v>
      </c>
      <c r="D52" s="38">
        <v>43</v>
      </c>
      <c r="E52" s="6">
        <f t="shared" si="0"/>
        <v>115</v>
      </c>
      <c r="F52" s="71"/>
      <c r="G52" s="13">
        <v>0</v>
      </c>
      <c r="H52" s="14">
        <v>0</v>
      </c>
      <c r="I52" s="14">
        <v>115</v>
      </c>
      <c r="J52" s="14">
        <v>0</v>
      </c>
      <c r="K52" s="6">
        <v>115</v>
      </c>
      <c r="L52" s="73"/>
      <c r="M52" s="39">
        <v>10.485764542256403</v>
      </c>
      <c r="N52" s="12">
        <v>7.0563691401456269E-2</v>
      </c>
      <c r="O52" s="12">
        <v>0</v>
      </c>
      <c r="P52" s="12">
        <v>104.44367176634215</v>
      </c>
      <c r="Q52" s="15">
        <v>115.00000000000001</v>
      </c>
      <c r="T52" s="79">
        <v>44</v>
      </c>
      <c r="U52" s="82" t="s">
        <v>8</v>
      </c>
      <c r="V52" s="81">
        <v>319</v>
      </c>
      <c r="W52" s="81">
        <v>187</v>
      </c>
      <c r="X52" s="81">
        <f t="shared" si="1"/>
        <v>506</v>
      </c>
    </row>
    <row r="53" spans="1:24" ht="19.5" thickBot="1" x14ac:dyDescent="0.35">
      <c r="A53" s="18"/>
      <c r="B53" s="19" t="s">
        <v>61</v>
      </c>
      <c r="C53" s="20">
        <v>24986</v>
      </c>
      <c r="D53" s="20">
        <v>15313</v>
      </c>
      <c r="E53" s="20">
        <v>40299</v>
      </c>
      <c r="F53" s="72"/>
      <c r="G53" s="20">
        <v>0</v>
      </c>
      <c r="H53" s="20">
        <v>0</v>
      </c>
      <c r="I53" s="20">
        <v>40299</v>
      </c>
      <c r="J53" s="20">
        <v>0</v>
      </c>
      <c r="K53" s="20">
        <v>40299</v>
      </c>
      <c r="L53" s="74"/>
      <c r="M53" s="21">
        <f>SUM(M7:M52)</f>
        <v>5219.6376970805695</v>
      </c>
      <c r="N53" s="21">
        <f t="shared" ref="N53:Q53" si="2">SUM(N7:N52)</f>
        <v>71.472887883468744</v>
      </c>
      <c r="O53" s="21">
        <f t="shared" si="2"/>
        <v>549.42843296241642</v>
      </c>
      <c r="P53" s="21">
        <f t="shared" si="2"/>
        <v>34458.460982073542</v>
      </c>
      <c r="Q53" s="21">
        <f t="shared" si="2"/>
        <v>40299</v>
      </c>
      <c r="T53" s="79">
        <v>45</v>
      </c>
      <c r="U53" s="82" t="s">
        <v>74</v>
      </c>
      <c r="V53" s="81">
        <v>28</v>
      </c>
      <c r="W53" s="81">
        <v>10</v>
      </c>
      <c r="X53" s="81">
        <f t="shared" si="1"/>
        <v>38</v>
      </c>
    </row>
    <row r="54" spans="1:24" x14ac:dyDescent="0.3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3"/>
      <c r="T54" s="79">
        <v>46</v>
      </c>
      <c r="U54" s="82" t="s">
        <v>31</v>
      </c>
      <c r="V54" s="81">
        <v>72</v>
      </c>
      <c r="W54" s="81">
        <v>43</v>
      </c>
      <c r="X54" s="81">
        <f t="shared" si="1"/>
        <v>115</v>
      </c>
    </row>
    <row r="55" spans="1:24" x14ac:dyDescent="0.3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3"/>
      <c r="T55" s="83" t="s">
        <v>29</v>
      </c>
      <c r="U55" s="84"/>
      <c r="V55" s="44">
        <f>SUM(V9:V54)</f>
        <v>24986</v>
      </c>
      <c r="W55" s="44">
        <f>SUM(W9:W54)</f>
        <v>15313</v>
      </c>
      <c r="X55" s="44">
        <f>SUM(X9:X54)</f>
        <v>40299</v>
      </c>
    </row>
    <row r="56" spans="1:24" x14ac:dyDescent="0.3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3"/>
      <c r="T56" s="45"/>
      <c r="U56" s="46"/>
      <c r="V56" s="47"/>
      <c r="W56" s="47"/>
      <c r="X56" s="48"/>
    </row>
    <row r="57" spans="1:24" x14ac:dyDescent="0.3">
      <c r="A57" s="50"/>
      <c r="B57" s="51"/>
      <c r="C57" s="51"/>
      <c r="D57" s="51"/>
      <c r="E57" s="52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T57" s="45"/>
      <c r="U57" s="46"/>
      <c r="V57" s="47"/>
      <c r="W57" s="47"/>
      <c r="X57" s="48"/>
    </row>
    <row r="58" spans="1:24" ht="17.25" x14ac:dyDescent="0.3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T58" s="45"/>
      <c r="U58" s="49"/>
      <c r="V58" s="45"/>
      <c r="W58" s="45"/>
      <c r="X58" s="45"/>
    </row>
    <row r="60" spans="1:24" x14ac:dyDescent="0.3">
      <c r="D60" s="22"/>
      <c r="E60" s="22"/>
    </row>
    <row r="61" spans="1:24" ht="27" customHeight="1" x14ac:dyDescent="0.3">
      <c r="D61" s="23">
        <v>61376</v>
      </c>
      <c r="E61" s="22">
        <v>100</v>
      </c>
    </row>
    <row r="62" spans="1:24" x14ac:dyDescent="0.3">
      <c r="D62" s="22">
        <v>46653</v>
      </c>
      <c r="E62" s="22">
        <f>+D62*E61/D61</f>
        <v>76.011796141814386</v>
      </c>
    </row>
    <row r="63" spans="1:24" x14ac:dyDescent="0.3">
      <c r="D63" s="24">
        <f>+D61-D62</f>
        <v>14723</v>
      </c>
      <c r="E63" s="25"/>
    </row>
    <row r="64" spans="1:24" x14ac:dyDescent="0.3">
      <c r="D64" s="25"/>
      <c r="E64" s="25"/>
    </row>
    <row r="65" spans="4:5" x14ac:dyDescent="0.3">
      <c r="D65" s="26"/>
      <c r="E65" s="26"/>
    </row>
    <row r="66" spans="4:5" x14ac:dyDescent="0.3">
      <c r="D66" s="26"/>
      <c r="E66" s="26"/>
    </row>
    <row r="67" spans="4:5" x14ac:dyDescent="0.3">
      <c r="D67" s="26"/>
      <c r="E67" s="26"/>
    </row>
    <row r="68" spans="4:5" x14ac:dyDescent="0.3">
      <c r="D68" s="26"/>
      <c r="E68" s="26"/>
    </row>
    <row r="69" spans="4:5" x14ac:dyDescent="0.3">
      <c r="D69" s="26"/>
      <c r="E69" s="26"/>
    </row>
    <row r="70" spans="4:5" x14ac:dyDescent="0.3">
      <c r="D70" s="26"/>
      <c r="E70" s="26"/>
    </row>
    <row r="71" spans="4:5" x14ac:dyDescent="0.3">
      <c r="D71" s="27"/>
      <c r="E71" s="27"/>
    </row>
    <row r="73" spans="4:5" x14ac:dyDescent="0.3">
      <c r="D73" s="28"/>
    </row>
  </sheetData>
  <mergeCells count="34">
    <mergeCell ref="A5:A6"/>
    <mergeCell ref="B5:B6"/>
    <mergeCell ref="A2:Q2"/>
    <mergeCell ref="A3:Q3"/>
    <mergeCell ref="C5:Q5"/>
    <mergeCell ref="F6:F53"/>
    <mergeCell ref="L6:L53"/>
    <mergeCell ref="Z22:Z26"/>
    <mergeCell ref="AA22:AC22"/>
    <mergeCell ref="AA23:AC23"/>
    <mergeCell ref="AA24:AC24"/>
    <mergeCell ref="AA25:AC25"/>
    <mergeCell ref="AA26:AC26"/>
    <mergeCell ref="Z17:Z21"/>
    <mergeCell ref="AA17:AC17"/>
    <mergeCell ref="AA18:AC18"/>
    <mergeCell ref="AA19:AC19"/>
    <mergeCell ref="AA20:AC20"/>
    <mergeCell ref="AA21:AC21"/>
    <mergeCell ref="Z9:AD9"/>
    <mergeCell ref="Z10:AD10"/>
    <mergeCell ref="Z13:AD13"/>
    <mergeCell ref="Z14:Z16"/>
    <mergeCell ref="AA14:AC14"/>
    <mergeCell ref="AA15:AC15"/>
    <mergeCell ref="AA16:AC16"/>
    <mergeCell ref="T55:U55"/>
    <mergeCell ref="T1:X1"/>
    <mergeCell ref="T2:X2"/>
    <mergeCell ref="T3:X3"/>
    <mergeCell ref="T5:X5"/>
    <mergeCell ref="T7:T8"/>
    <mergeCell ref="U7:U8"/>
    <mergeCell ref="V7:X7"/>
  </mergeCells>
  <pageMargins left="1.1023622047244095" right="0.70866141732283472" top="0.74803149606299213" bottom="0.74803149606299213" header="0.31496062992125984" footer="0.31496062992125984"/>
  <pageSetup scale="47" fitToWidth="2" orientation="landscape" r:id="rId1"/>
  <colBreaks count="2" manualBreakCount="2">
    <brk id="17" max="59" man="1"/>
    <brk id="25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Lesly Jhosselinne Cabrera Rodas</dc:creator>
  <cp:lastModifiedBy>Jaqueline Esther Silva Contreras</cp:lastModifiedBy>
  <cp:lastPrinted>2021-12-06T16:41:30Z</cp:lastPrinted>
  <dcterms:created xsi:type="dcterms:W3CDTF">2020-12-21T13:59:40Z</dcterms:created>
  <dcterms:modified xsi:type="dcterms:W3CDTF">2022-03-04T20:46:10Z</dcterms:modified>
</cp:coreProperties>
</file>